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bela amortyzacji" sheetId="1" state="visible" r:id="rId1"/>
    <sheet name="Kalkulator wyceny" sheetId="2" state="visible" r:id="rId2"/>
    <sheet name="Wzór do umow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CB2D00"/>
      <sz val="15"/>
    </font>
    <font>
      <name val="Arial"/>
      <color rgb="00666666"/>
      <sz val="9.5"/>
    </font>
    <font>
      <name val="Arial"/>
      <b val="1"/>
      <color rgb="00CB2D00"/>
      <sz val="9"/>
    </font>
    <font>
      <name val="Arial"/>
      <b val="1"/>
      <color rgb="00222222"/>
      <sz val="10"/>
    </font>
    <font>
      <name val="Arial"/>
      <color rgb="00222222"/>
      <sz val="10"/>
    </font>
    <font>
      <name val="Arial"/>
      <b val="1"/>
      <color rgb="00CB2D00"/>
      <sz val="10"/>
    </font>
    <font>
      <name val="Arial"/>
      <color rgb="00666666"/>
      <sz val="9"/>
    </font>
  </fonts>
  <fills count="4">
    <fill>
      <patternFill/>
    </fill>
    <fill>
      <patternFill patternType="gray125"/>
    </fill>
    <fill>
      <patternFill patternType="solid">
        <fgColor rgb="00FBEDE9"/>
      </patternFill>
    </fill>
    <fill>
      <patternFill patternType="solid">
        <fgColor rgb="00FFF8F2"/>
      </patternFill>
    </fill>
  </fills>
  <borders count="4">
    <border>
      <left/>
      <right/>
      <top/>
      <bottom/>
      <diagonal/>
    </border>
    <border>
      <bottom style="medium">
        <color rgb="00CB2D00"/>
      </bottom>
    </border>
    <border>
      <left style="thin">
        <color rgb="00E6E6E6"/>
      </left>
      <right style="thin">
        <color rgb="00E6E6E6"/>
      </right>
      <top style="thin">
        <color rgb="00E6E6E6"/>
      </top>
      <bottom style="thin">
        <color rgb="00E6E6E6"/>
      </bottom>
    </border>
    <border>
      <bottom style="thin">
        <color rgb="00E6E6E6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 vertical="bottom"/>
    </xf>
    <xf numFmtId="0" fontId="2" fillId="0" borderId="0" applyAlignment="1" pivotButton="0" quotePrefix="0" xfId="0">
      <alignment horizontal="left" vertical="top"/>
    </xf>
    <xf numFmtId="0" fontId="0" fillId="0" borderId="1" pivotButton="0" quotePrefix="0" xfId="0"/>
    <xf numFmtId="0" fontId="3" fillId="2" borderId="2" applyAlignment="1" pivotButton="0" quotePrefix="0" xfId="0">
      <alignment horizontal="left" vertical="center" wrapText="1"/>
    </xf>
    <xf numFmtId="0" fontId="4" fillId="0" borderId="2" applyAlignment="1" pivotButton="0" quotePrefix="0" xfId="0">
      <alignment horizontal="left" vertical="center" wrapText="1"/>
    </xf>
    <xf numFmtId="0" fontId="5" fillId="0" borderId="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4" fillId="3" borderId="2" applyAlignment="1" pivotButton="0" quotePrefix="0" xfId="0">
      <alignment horizontal="right" vertical="center"/>
    </xf>
    <xf numFmtId="0" fontId="4" fillId="0" borderId="3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 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381125" cy="3238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381125" cy="3238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381125" cy="3238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34" customWidth="1" min="2" max="2"/>
    <col width="16" customWidth="1" min="3" max="3"/>
    <col width="18" customWidth="1" min="4" max="4"/>
    <col width="14" customWidth="1" min="5" max="5"/>
    <col width="15" customWidth="1" min="6" max="6"/>
    <col width="15" customWidth="1" min="7" max="7"/>
    <col width="15" customWidth="1" min="8" max="8"/>
    <col width="18" customWidth="1" min="9" max="9"/>
  </cols>
  <sheetData>
    <row r="1" ht="30" customHeight="1">
      <c r="D1" s="1" t="inlineStr">
        <is>
          <t>Tabela amortyzacji sprzętu</t>
        </is>
      </c>
    </row>
    <row r="2" ht="16" customHeight="1">
      <c r="D2" s="2" t="inlineStr">
        <is>
          <t>Realistyczne stawki zużycia — 6 kategorii sprzętu budowlanego</t>
        </is>
      </c>
    </row>
    <row r="3" ht="6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</row>
    <row r="5">
      <c r="A5" s="4" t="inlineStr">
        <is>
          <t>Kategoria</t>
        </is>
      </c>
      <c r="B5" s="4" t="inlineStr">
        <is>
          <t>Przykłady</t>
        </is>
      </c>
      <c r="C5" s="4" t="inlineStr">
        <is>
          <t>Okres amortyzacji (lata)</t>
        </is>
      </c>
      <c r="D5" s="4" t="inlineStr">
        <is>
          <t>Roczna utrata wartości (%)</t>
        </is>
      </c>
      <c r="E5" s="4" t="inlineStr">
        <is>
          <t>Wartość po 1 roku</t>
        </is>
      </c>
      <c r="F5" s="4" t="inlineStr">
        <is>
          <t>Wartość po 2 latach</t>
        </is>
      </c>
      <c r="G5" s="4" t="inlineStr">
        <is>
          <t>Wartość po 3 latach</t>
        </is>
      </c>
      <c r="H5" s="4" t="inlineStr">
        <is>
          <t>Wartość po 5 latach</t>
        </is>
      </c>
      <c r="I5" s="4" t="inlineStr">
        <is>
          <t>Wartość likwidacyjna (%)</t>
        </is>
      </c>
    </row>
    <row r="6">
      <c r="A6" s="5" t="inlineStr">
        <is>
          <t>Elektronarzędzia ręczne</t>
        </is>
      </c>
      <c r="B6" s="6" t="inlineStr">
        <is>
          <t>Wiertarki, szlifierki, wkrętarki</t>
        </is>
      </c>
      <c r="C6" s="6" t="inlineStr">
        <is>
          <t>3–5</t>
        </is>
      </c>
      <c r="D6" s="6" t="inlineStr">
        <is>
          <t>20–33%</t>
        </is>
      </c>
      <c r="E6" s="6" t="inlineStr">
        <is>
          <t>67–80%</t>
        </is>
      </c>
      <c r="F6" s="6" t="inlineStr">
        <is>
          <t>44–64%</t>
        </is>
      </c>
      <c r="G6" s="6" t="inlineStr">
        <is>
          <t>15–40%</t>
        </is>
      </c>
      <c r="H6" s="6" t="inlineStr">
        <is>
          <t>0–10%</t>
        </is>
      </c>
      <c r="I6" s="6" t="inlineStr">
        <is>
          <t>5%</t>
        </is>
      </c>
    </row>
    <row r="7">
      <c r="A7" s="5" t="inlineStr">
        <is>
          <t>Maszyny średnie</t>
        </is>
      </c>
      <c r="B7" s="6" t="inlineStr">
        <is>
          <t>Zagęszczarki, pilarki stołowe, betoniarki</t>
        </is>
      </c>
      <c r="C7" s="6" t="inlineStr">
        <is>
          <t>5–7</t>
        </is>
      </c>
      <c r="D7" s="6" t="inlineStr">
        <is>
          <t>14–20%</t>
        </is>
      </c>
      <c r="E7" s="6" t="inlineStr">
        <is>
          <t>80–86%</t>
        </is>
      </c>
      <c r="F7" s="6" t="inlineStr">
        <is>
          <t>64–74%</t>
        </is>
      </c>
      <c r="G7" s="6" t="inlineStr">
        <is>
          <t>40–58%</t>
        </is>
      </c>
      <c r="H7" s="6" t="inlineStr">
        <is>
          <t>28–44%</t>
        </is>
      </c>
      <c r="I7" s="6" t="inlineStr">
        <is>
          <t>10%</t>
        </is>
      </c>
    </row>
    <row r="8">
      <c r="A8" s="5" t="inlineStr">
        <is>
          <t>Ciężki sprzęt</t>
        </is>
      </c>
      <c r="B8" s="6" t="inlineStr">
        <is>
          <t>Minikoparki, ładowarki, walce</t>
        </is>
      </c>
      <c r="C8" s="6" t="inlineStr">
        <is>
          <t>7–10</t>
        </is>
      </c>
      <c r="D8" s="6" t="inlineStr">
        <is>
          <t>10–14%</t>
        </is>
      </c>
      <c r="E8" s="6" t="inlineStr">
        <is>
          <t>86–90%</t>
        </is>
      </c>
      <c r="F8" s="6" t="inlineStr">
        <is>
          <t>74–81%</t>
        </is>
      </c>
      <c r="G8" s="6" t="inlineStr">
        <is>
          <t>58–73%</t>
        </is>
      </c>
      <c r="H8" s="6" t="inlineStr">
        <is>
          <t>41–59%</t>
        </is>
      </c>
      <c r="I8" s="6" t="inlineStr">
        <is>
          <t>15–25%</t>
        </is>
      </c>
    </row>
    <row r="9">
      <c r="A9" s="5" t="inlineStr">
        <is>
          <t>Rusztowania i szalunki</t>
        </is>
      </c>
      <c r="B9" s="6" t="inlineStr">
        <is>
          <t>Systemy modułowe, deskowania</t>
        </is>
      </c>
      <c r="C9" s="6" t="inlineStr">
        <is>
          <t>8–12</t>
        </is>
      </c>
      <c r="D9" s="6" t="inlineStr">
        <is>
          <t>8–12%</t>
        </is>
      </c>
      <c r="E9" s="6" t="inlineStr">
        <is>
          <t>88–92%</t>
        </is>
      </c>
      <c r="F9" s="6" t="inlineStr">
        <is>
          <t>77–85%</t>
        </is>
      </c>
      <c r="G9" s="6" t="inlineStr">
        <is>
          <t>64–78%</t>
        </is>
      </c>
      <c r="H9" s="6" t="inlineStr">
        <is>
          <t>50–66%</t>
        </is>
      </c>
      <c r="I9" s="6" t="inlineStr">
        <is>
          <t>10%</t>
        </is>
      </c>
    </row>
    <row r="10">
      <c r="A10" s="5" t="inlineStr">
        <is>
          <t>Sprzęt pomiarowy</t>
        </is>
      </c>
      <c r="B10" s="6" t="inlineStr">
        <is>
          <t>Niwelatory, dalmierze laserowe</t>
        </is>
      </c>
      <c r="C10" s="6" t="inlineStr">
        <is>
          <t>4–6</t>
        </is>
      </c>
      <c r="D10" s="6" t="inlineStr">
        <is>
          <t>17–25%</t>
        </is>
      </c>
      <c r="E10" s="6" t="inlineStr">
        <is>
          <t>75–83%</t>
        </is>
      </c>
      <c r="F10" s="6" t="inlineStr">
        <is>
          <t>56–69%</t>
        </is>
      </c>
      <c r="G10" s="6" t="inlineStr">
        <is>
          <t>25–53%</t>
        </is>
      </c>
      <c r="H10" s="6" t="inlineStr">
        <is>
          <t>10–30%</t>
        </is>
      </c>
      <c r="I10" s="6" t="inlineStr">
        <is>
          <t>5%</t>
        </is>
      </c>
    </row>
    <row r="11">
      <c r="A11" s="5" t="inlineStr">
        <is>
          <t>Elektronika i GPS</t>
        </is>
      </c>
      <c r="B11" s="6" t="inlineStr">
        <is>
          <t>Tablety, systemy GPS, drony</t>
        </is>
      </c>
      <c r="C11" s="6" t="inlineStr">
        <is>
          <t>3–4</t>
        </is>
      </c>
      <c r="D11" s="6" t="inlineStr">
        <is>
          <t>25–33%</t>
        </is>
      </c>
      <c r="E11" s="6" t="inlineStr">
        <is>
          <t>67–75%</t>
        </is>
      </c>
      <c r="F11" s="6" t="inlineStr">
        <is>
          <t>44–56%</t>
        </is>
      </c>
      <c r="G11" s="6" t="inlineStr">
        <is>
          <t>0–25%</t>
        </is>
      </c>
      <c r="H11" s="6" t="inlineStr">
        <is>
          <t>0%</t>
        </is>
      </c>
      <c r="I11" s="6" t="inlineStr">
        <is>
          <t>0–5%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6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3" customWidth="1" min="2" max="2"/>
    <col width="16" customWidth="1" min="3" max="3"/>
  </cols>
  <sheetData>
    <row r="1" ht="30" customHeight="1">
      <c r="C1" s="1" t="inlineStr">
        <is>
          <t>Kalkulator wyceny uszkodzeń</t>
        </is>
      </c>
    </row>
    <row r="2" ht="16" customHeight="1">
      <c r="C2" s="2" t="inlineStr">
        <is>
          <t>Wpisz cenę i wiek sprzętu — wartość przeliczy się automatycznie</t>
        </is>
      </c>
    </row>
    <row r="3" ht="6" customHeight="1">
      <c r="A3" s="3" t="n"/>
      <c r="B3" s="3" t="n"/>
      <c r="C3" s="3" t="n"/>
      <c r="D3" s="3" t="n"/>
    </row>
    <row r="5">
      <c r="A5" s="7" t="inlineStr">
        <is>
          <t>Dane sprzętu</t>
        </is>
      </c>
      <c r="C5" s="7" t="inlineStr">
        <is>
          <t>Wartość</t>
        </is>
      </c>
    </row>
    <row r="6">
      <c r="A6" s="8" t="inlineStr">
        <is>
          <t>Cena zakupu (netto PLN)</t>
        </is>
      </c>
      <c r="C6" s="9" t="n">
        <v>2400</v>
      </c>
    </row>
    <row r="7">
      <c r="A7" s="8" t="inlineStr">
        <is>
          <t>Roczna stawka amortyzacji (%)</t>
        </is>
      </c>
      <c r="C7" s="9" t="n">
        <v>25</v>
      </c>
    </row>
    <row r="8">
      <c r="A8" s="8" t="inlineStr">
        <is>
          <t>Wiek sprzętu (lata)</t>
        </is>
      </c>
      <c r="C8" s="9" t="n">
        <v>3</v>
      </c>
    </row>
    <row r="9">
      <c r="A9" s="8" t="inlineStr">
        <is>
          <t>Wartość likwidacyjna (%)</t>
        </is>
      </c>
      <c r="C9" s="9" t="n">
        <v>5</v>
      </c>
    </row>
    <row r="11">
      <c r="A11" s="7" t="inlineStr">
        <is>
          <t>Wyniki kalkulacji</t>
        </is>
      </c>
      <c r="C11" s="7" t="inlineStr">
        <is>
          <t>Wartość</t>
        </is>
      </c>
    </row>
    <row r="12">
      <c r="A12" s="8" t="inlineStr">
        <is>
          <t>Współczynnik amortyzacji</t>
        </is>
      </c>
      <c r="C12" s="10">
        <f>(1-C7/100)^C8</f>
        <v/>
      </c>
    </row>
    <row r="13">
      <c r="A13" s="8" t="inlineStr">
        <is>
          <t>Wartość bieżąca (PLN)</t>
        </is>
      </c>
      <c r="C13" s="10">
        <f>ROUND(C6*C12,2)</f>
        <v/>
      </c>
    </row>
    <row r="14">
      <c r="A14" s="8" t="inlineStr">
        <is>
          <t>Wartość likwidacyjna (PLN)</t>
        </is>
      </c>
      <c r="C14" s="10">
        <f>ROUND(C6*C9/100,2)</f>
        <v/>
      </c>
    </row>
    <row r="16">
      <c r="A16" s="11" t="inlineStr">
        <is>
          <t>Odszkodowanie — całkowite zniszczenie</t>
        </is>
      </c>
      <c r="C16" s="10">
        <f>ROUND(C13-C14,2)</f>
        <v/>
      </c>
    </row>
    <row r="18">
      <c r="A18" s="8" t="inlineStr">
        <is>
          <t>Naprawa — wpisz koszt naprawy</t>
        </is>
      </c>
      <c r="C18" s="9" t="n">
        <v>0</v>
      </c>
    </row>
    <row r="19">
      <c r="A19" s="11" t="inlineStr">
        <is>
          <t>Odszkodowanie — uszkodzenie naprawialne</t>
        </is>
      </c>
      <c r="C19" s="10">
        <f>MIN(C18,C13)</f>
        <v/>
      </c>
    </row>
    <row r="21">
      <c r="A21" s="11" t="inlineStr">
        <is>
          <t>INSTRUKCJA:</t>
        </is>
      </c>
    </row>
    <row r="22">
      <c r="A22" s="12" t="inlineStr">
        <is>
          <t>1. Wpisz cenę zakupu w polu C6</t>
        </is>
      </c>
    </row>
    <row r="23">
      <c r="A23" s="12" t="inlineStr">
        <is>
          <t>2. Wybierz stawkę amortyzacji z arkusza "Tabela amortyzacji"</t>
        </is>
      </c>
    </row>
    <row r="24">
      <c r="A24" s="12" t="inlineStr">
        <is>
          <t>3. Wpisz wiek sprzętu w latach</t>
        </is>
      </c>
    </row>
    <row r="25">
      <c r="A25" s="12" t="inlineStr">
        <is>
          <t>4. Wartości wyliczą się automatycznie</t>
        </is>
      </c>
    </row>
    <row r="26">
      <c r="A26" s="12" t="inlineStr">
        <is>
          <t>5. Dla naprawy: wpisz koszt w C18 — system porówna z wartością bieżącą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1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 ht="30" customHeight="1">
      <c r="C1" s="1" t="inlineStr">
        <is>
          <t>Wzór zapisu do umowy</t>
        </is>
      </c>
    </row>
    <row r="2" ht="16" customHeight="1">
      <c r="C2" s="2" t="inlineStr">
        <is>
          <t>Gotowy paragraf o odpowiedzialności za uszkodzenia</t>
        </is>
      </c>
    </row>
    <row r="3" ht="6" customHeight="1">
      <c r="A3" s="3" t="n"/>
      <c r="B3" s="3" t="n"/>
      <c r="C3" s="3" t="n"/>
    </row>
    <row r="5">
      <c r="A5" s="7" t="inlineStr">
        <is>
          <t>WZÓR ZAPISU O ODPOWIEDZIALNOŚCI ZA USZKODZENIA</t>
        </is>
      </c>
    </row>
    <row r="7">
      <c r="A7" s="8" t="inlineStr">
        <is>
          <t>Poniższy zapis można włączyć do umowy wypożyczenia sprzętu:</t>
        </is>
      </c>
    </row>
    <row r="9">
      <c r="A9" s="11" t="inlineStr">
        <is>
          <t>§ X. Odpowiedzialność za uszkodzenia i zniszczenia</t>
        </is>
      </c>
    </row>
    <row r="11">
      <c r="A11" s="12" t="inlineStr">
        <is>
          <t>1. Najemca ponosi pełną odpowiedzialność za uszkodzenia lub zniszczenie Sprzętu powstałe w okresie</t>
        </is>
      </c>
    </row>
    <row r="12">
      <c r="A12" s="12" t="inlineStr">
        <is>
          <t xml:space="preserve">   wypożyczenia, z wyjątkiem normalnego zużycia eksploatacyjnego.</t>
        </is>
      </c>
    </row>
    <row r="14">
      <c r="A14" s="12" t="inlineStr">
        <is>
          <t>2. Wycena uszkodzeń odbywa się metodą amortyzacji liniowej, według wzoru:</t>
        </is>
      </c>
    </row>
    <row r="15">
      <c r="A15" s="11" t="inlineStr">
        <is>
          <t xml:space="preserve">   Wartość bieżąca = Cena zakupu × (1 − stawka amortyzacji)^liczba lat</t>
        </is>
      </c>
    </row>
    <row r="17">
      <c r="A17" s="12" t="inlineStr">
        <is>
          <t>3. Stawki amortyzacji dla poszczególnych kategorii sprzętu określa Załącznik nr X (Tabela amortyzacji).</t>
        </is>
      </c>
    </row>
    <row r="19">
      <c r="A19" s="12" t="inlineStr">
        <is>
          <t>4. W przypadku uszkodzenia naprawialnego, Najemca pokrywa koszt naprawy, jednak nie więcej niż</t>
        </is>
      </c>
    </row>
    <row r="20">
      <c r="A20" s="12" t="inlineStr">
        <is>
          <t xml:space="preserve">   wartość bieżącą Sprzętu.</t>
        </is>
      </c>
    </row>
    <row r="22">
      <c r="A22" s="12" t="inlineStr">
        <is>
          <t>5. W przypadku całkowitego zniszczenia, Najemca płaci odszkodowanie równe wartości bieżącej</t>
        </is>
      </c>
    </row>
    <row r="23">
      <c r="A23" s="12" t="inlineStr">
        <is>
          <t xml:space="preserve">   pomniejszonej o wartość likwidacyjną.</t>
        </is>
      </c>
    </row>
    <row r="25">
      <c r="A25" s="12" t="inlineStr">
        <is>
          <t>6. Wartość likwidacyjna wynosi odpowiednio:</t>
        </is>
      </c>
    </row>
    <row r="26">
      <c r="A26" s="12" t="inlineStr">
        <is>
          <t xml:space="preserve">   a) 5% ceny zakupu — elektronarzędzia ręczne, sprzęt pomiarowy, elektronika</t>
        </is>
      </c>
    </row>
    <row r="27">
      <c r="A27" s="12" t="inlineStr">
        <is>
          <t xml:space="preserve">   b) 10% ceny zakupu — maszyny średnie, rusztowania i szalunki</t>
        </is>
      </c>
    </row>
    <row r="28">
      <c r="A28" s="12" t="inlineStr">
        <is>
          <t xml:space="preserve">   c) 15–25% ceny zakupu — ciężki sprzęt budowlany</t>
        </is>
      </c>
    </row>
    <row r="30">
      <c r="A30" s="12" t="inlineStr">
        <is>
          <t>Powyższy wzór ma charakter orientacyjny. Dostosuj go do specyfiki swojej działalności</t>
        </is>
      </c>
    </row>
    <row r="31">
      <c r="A31" s="12" t="inlineStr">
        <is>
          <t>i skonsultuj z prawnikiem przed wdrożeniem.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2026-06-25T15:50:17Z</dcterms:created>
  <dcterms:modified xsi:type="dcterms:W3CDTF">2026-06-25T15:50:17Z</dcterms:modified>
</cp:coreProperties>
</file>