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ulpit" sheetId="1" state="visible" r:id="rId1"/>
    <sheet name="Lista sprzętu" sheetId="2" state="visible" r:id="rId2"/>
    <sheet name="Wypożyczenia" sheetId="3" state="visible" r:id="rId3"/>
    <sheet name="Historia serwisów" sheetId="4" state="visible" r:id="rId4"/>
    <sheet name="Słownik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#,##0.00 &quot;zł&quot;"/>
  </numFmts>
  <fonts count="10">
    <font>
      <name val="Calibri"/>
      <family val="2"/>
      <color theme="1"/>
      <sz val="11"/>
      <scheme val="minor"/>
    </font>
    <font>
      <name val="Arial"/>
      <b val="1"/>
      <color rgb="00CB2D00"/>
      <sz val="15"/>
    </font>
    <font>
      <name val="Arial"/>
      <color rgb="00666666"/>
      <sz val="9.5"/>
    </font>
    <font>
      <name val="Arial"/>
      <b val="1"/>
      <color rgb="00222222"/>
      <sz val="10"/>
    </font>
    <font>
      <name val="Arial"/>
      <b val="1"/>
      <color rgb="00CB2D00"/>
      <sz val="20"/>
    </font>
    <font>
      <name val="Arial"/>
      <color rgb="00666666"/>
      <sz val="9"/>
    </font>
    <font>
      <name val="Arial"/>
      <b val="1"/>
      <color rgb="00CB2D00"/>
      <sz val="9"/>
    </font>
    <font>
      <name val="Arial"/>
      <i val="1"/>
      <color rgb="00666666"/>
      <sz val="10"/>
    </font>
    <font>
      <name val="Arial"/>
      <color rgb="00222222"/>
      <sz val="10"/>
    </font>
    <font>
      <name val="Arial"/>
      <color rgb="00555555"/>
      <sz val="10"/>
    </font>
  </fonts>
  <fills count="6">
    <fill>
      <patternFill/>
    </fill>
    <fill>
      <patternFill patternType="gray125"/>
    </fill>
    <fill>
      <patternFill patternType="solid">
        <fgColor rgb="00FBFBFB"/>
      </patternFill>
    </fill>
    <fill>
      <patternFill patternType="solid">
        <fgColor rgb="00FBEDE9"/>
      </patternFill>
    </fill>
    <fill>
      <patternFill patternType="solid">
        <fgColor rgb="00FFF8F2"/>
      </patternFill>
    </fill>
    <fill>
      <patternFill patternType="solid">
        <fgColor rgb="00F3F4F6"/>
      </patternFill>
    </fill>
  </fills>
  <borders count="4">
    <border>
      <left/>
      <right/>
      <top/>
      <bottom/>
      <diagonal/>
    </border>
    <border>
      <bottom style="medium">
        <color rgb="00CB2D00"/>
      </bottom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  <border>
      <left style="thin">
        <color rgb="00E6E6E6"/>
      </left>
      <right style="thin">
        <color rgb="00E6E6E6"/>
      </right>
      <top style="thin">
        <color rgb="00E6E6E6"/>
      </top>
      <bottom style="thin">
        <color rgb="00E6E6E6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applyAlignment="1" pivotButton="0" quotePrefix="0" xfId="0">
      <alignment horizontal="left" vertical="bottom"/>
    </xf>
    <xf numFmtId="0" fontId="2" fillId="0" borderId="0" applyAlignment="1" pivotButton="0" quotePrefix="0" xfId="0">
      <alignment horizontal="left" vertical="top"/>
    </xf>
    <xf numFmtId="0" fontId="0" fillId="0" borderId="1" pivotButton="0" quotePrefix="0" xfId="0"/>
    <xf numFmtId="0" fontId="3" fillId="0" borderId="0" applyAlignment="1" pivotButton="0" quotePrefix="0" xfId="0">
      <alignment horizontal="left" vertical="center"/>
    </xf>
    <xf numFmtId="164" fontId="3" fillId="0" borderId="0" applyAlignment="1" pivotButton="0" quotePrefix="0" xfId="0">
      <alignment horizontal="right" vertical="center"/>
    </xf>
    <xf numFmtId="0" fontId="2" fillId="2" borderId="2" applyAlignment="1" pivotButton="0" quotePrefix="0" xfId="0">
      <alignment horizontal="left" vertical="center"/>
    </xf>
    <xf numFmtId="0" fontId="0" fillId="2" borderId="2" pivotButton="0" quotePrefix="0" xfId="0"/>
    <xf numFmtId="3" fontId="4" fillId="2" borderId="2" applyAlignment="1" pivotButton="0" quotePrefix="0" xfId="0">
      <alignment horizontal="right" vertical="center"/>
    </xf>
    <xf numFmtId="165" fontId="4" fillId="2" borderId="2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0" fontId="6" fillId="3" borderId="3" applyAlignment="1" pivotButton="0" quotePrefix="0" xfId="0">
      <alignment horizontal="left" vertical="center" wrapText="1"/>
    </xf>
    <xf numFmtId="0" fontId="7" fillId="4" borderId="3" applyAlignment="1" pivotButton="0" quotePrefix="0" xfId="0">
      <alignment horizontal="center" vertical="center"/>
    </xf>
    <xf numFmtId="0" fontId="7" fillId="4" borderId="3" applyAlignment="1" pivotButton="0" quotePrefix="0" xfId="0">
      <alignment horizontal="left" vertical="center"/>
    </xf>
    <xf numFmtId="165" fontId="7" fillId="4" borderId="3" applyAlignment="1" pivotButton="0" quotePrefix="0" xfId="0">
      <alignment horizontal="right" vertical="center"/>
    </xf>
    <xf numFmtId="164" fontId="7" fillId="4" borderId="3" applyAlignment="1" pivotButton="0" quotePrefix="0" xfId="0">
      <alignment horizontal="center" vertical="center"/>
    </xf>
    <xf numFmtId="0" fontId="8" fillId="0" borderId="3" applyAlignment="1" pivotButton="0" quotePrefix="0" xfId="0">
      <alignment horizontal="center" vertical="center"/>
    </xf>
    <xf numFmtId="0" fontId="8" fillId="0" borderId="3" applyAlignment="1" pivotButton="0" quotePrefix="0" xfId="0">
      <alignment horizontal="left" vertical="center"/>
    </xf>
    <xf numFmtId="165" fontId="8" fillId="0" borderId="3" applyAlignment="1" pivotButton="0" quotePrefix="0" xfId="0">
      <alignment horizontal="right" vertical="center"/>
    </xf>
    <xf numFmtId="164" fontId="8" fillId="0" borderId="3" applyAlignment="1" pivotButton="0" quotePrefix="0" xfId="0">
      <alignment horizontal="center" vertical="center"/>
    </xf>
    <xf numFmtId="0" fontId="9" fillId="5" borderId="3" applyAlignment="1" pivotButton="0" quotePrefix="0" xfId="0">
      <alignment horizontal="center" vertical="center"/>
    </xf>
  </cellXfs>
  <cellStyles count="1">
    <cellStyle name="Normal" xfId="0" builtinId="0" hidden="0"/>
  </cellStyles>
  <dxfs count="4">
    <dxf>
      <font>
        <b val="1"/>
        <color rgb="0015803D"/>
      </font>
    </dxf>
    <dxf>
      <font>
        <b val="1"/>
        <color rgb="00B45309"/>
      </font>
    </dxf>
    <dxf>
      <font>
        <b val="1"/>
        <color rgb="00B91C1C"/>
      </font>
    </dxf>
    <dxf>
      <font>
        <b val="1"/>
        <color rgb="00B91C1C"/>
      </font>
      <fill>
        <patternFill patternType="solid">
          <fgColor rgb="00FDE8E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 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 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 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81125" cy="3238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81125" cy="3238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81125" cy="3238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4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81125" cy="3238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5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81125" cy="3238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 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 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 /></Relationships>
</file>

<file path=xl/worksheets/sheet1.xml><?xml version="1.0" encoding="utf-8"?>
<worksheet xmlns="http://schemas.openxmlformats.org/spreadsheetml/2006/main">
  <sheetPr>
    <tabColor rgb="00CB2D00"/>
    <outlinePr summaryBelow="1" summaryRight="1"/>
    <pageSetUpPr fitToPage="1"/>
  </sheetPr>
  <dimension ref="A1:H2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3" customWidth="1" min="3" max="3"/>
    <col width="26" customWidth="1" min="4" max="4"/>
  </cols>
  <sheetData>
    <row r="1" ht="30" customHeight="1">
      <c r="D1" s="1" t="inlineStr">
        <is>
          <t>Pulpit ewidencji</t>
        </is>
      </c>
    </row>
    <row r="2" ht="16" customHeight="1">
      <c r="D2" s="2" t="inlineStr">
        <is>
          <t>Podsumowanie liczy się automatycznie z pozostałych arkuszy.</t>
        </is>
      </c>
    </row>
    <row r="3" ht="6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5">
      <c r="B5" s="4" t="inlineStr">
        <is>
          <t>Stan na dzień:</t>
        </is>
      </c>
      <c r="D5" s="5">
        <f>TODAY()</f>
        <v/>
      </c>
    </row>
    <row r="7">
      <c r="B7" s="4" t="inlineStr">
        <is>
          <t>Sprzęt</t>
        </is>
      </c>
    </row>
    <row r="8" ht="26" customHeight="1">
      <c r="B8" s="6" t="inlineStr">
        <is>
          <t>Pozycje sprzętu</t>
        </is>
      </c>
      <c r="C8" s="7" t="n"/>
      <c r="D8" s="8">
        <f>COUNTA('Lista sprzętu'!$B$6:$B$1000)</f>
        <v/>
      </c>
    </row>
    <row r="9" ht="26" customHeight="1">
      <c r="B9" s="6" t="inlineStr">
        <is>
          <t>Łączna wartość zakupu</t>
        </is>
      </c>
      <c r="C9" s="7" t="n"/>
      <c r="D9" s="9">
        <f>SUM('Lista sprzętu'!$H$6:$H$1000)</f>
        <v/>
      </c>
    </row>
    <row r="10" ht="26" customHeight="1">
      <c r="B10" s="6" t="inlineStr">
        <is>
          <t>Dostępne</t>
        </is>
      </c>
      <c r="C10" s="7" t="n"/>
      <c r="D10" s="8">
        <f>COUNTIF('Lista sprzętu'!$G$6:$G$1000,"Dostępny")</f>
        <v/>
      </c>
    </row>
    <row r="11" ht="26" customHeight="1">
      <c r="B11" s="6" t="inlineStr">
        <is>
          <t>Wypożyczone</t>
        </is>
      </c>
      <c r="C11" s="7" t="n"/>
      <c r="D11" s="8">
        <f>COUNTIF('Lista sprzętu'!$G$6:$G$1000,"Wypożyczony")</f>
        <v/>
      </c>
    </row>
    <row r="12" ht="26" customHeight="1">
      <c r="B12" s="6" t="inlineStr">
        <is>
          <t>W serwisie</t>
        </is>
      </c>
      <c r="C12" s="7" t="n"/>
      <c r="D12" s="8">
        <f>COUNTIF('Lista sprzętu'!$G$6:$G$1000,"W serwisie")</f>
        <v/>
      </c>
    </row>
    <row r="13">
      <c r="B13" s="4" t="inlineStr">
        <is>
          <t>Wypożyczenia</t>
        </is>
      </c>
    </row>
    <row r="14" ht="26" customHeight="1">
      <c r="B14" s="6" t="inlineStr">
        <is>
          <t>Aktywne (u kogoś)</t>
        </is>
      </c>
      <c r="C14" s="7" t="n"/>
      <c r="D14" s="8">
        <f>COUNTIF('Wypożyczenia'!$I$6:$I$1000,"Wydane")+COUNTIF('Wypożyczenia'!$I$6:$I$1000,"Po terminie")</f>
        <v/>
      </c>
    </row>
    <row r="15" ht="26" customHeight="1">
      <c r="B15" s="6" t="inlineStr">
        <is>
          <t>Po terminie</t>
        </is>
      </c>
      <c r="C15" s="7" t="n"/>
      <c r="D15" s="8">
        <f>COUNTIF('Wypożyczenia'!$I$6:$I$1000,"Po terminie")</f>
        <v/>
      </c>
    </row>
    <row r="16">
      <c r="B16" s="4" t="inlineStr">
        <is>
          <t>Przeglądy</t>
        </is>
      </c>
    </row>
    <row r="17" ht="26" customHeight="1">
      <c r="B17" s="6" t="inlineStr">
        <is>
          <t>Przeterminowane</t>
        </is>
      </c>
      <c r="C17" s="7" t="n"/>
      <c r="D17" s="8">
        <f>COUNTIFS('Historia serwisów'!$H$6:$H$1000,"&lt;"&amp;TODAY(),'Historia serwisów'!$H$6:$H$1000,"&lt;&gt;")</f>
        <v/>
      </c>
    </row>
    <row r="18" ht="26" customHeight="1">
      <c r="B18" s="6" t="inlineStr">
        <is>
          <t>W ciągu 30 dni</t>
        </is>
      </c>
      <c r="C18" s="7" t="n"/>
      <c r="D18" s="8">
        <f>COUNTIFS('Historia serwisów'!$H$6:$H$1000,"&gt;="&amp;TODAY(),'Historia serwisów'!$H$6:$H$1000,"&lt;="&amp;TODAY()+30)</f>
        <v/>
      </c>
    </row>
    <row r="20">
      <c r="B20" s="4" t="inlineStr">
        <is>
          <t>Jak korzystać z szablonu:</t>
        </is>
      </c>
    </row>
    <row r="21">
      <c r="B21" s="10" t="inlineStr">
        <is>
          <t>1. Uzupełnij „Lista sprzętu” — jeden sprzęt w wierszu. Kategorię, lokalizację i status wybierasz z list.</t>
        </is>
      </c>
    </row>
    <row r="22">
      <c r="B22" s="10" t="inlineStr">
        <is>
          <t>2. Wypożyczenia i serwisy dopisuj na bieżąco; sprzęt wybierz z listy, numer seryjny podstawi się sam.</t>
        </is>
      </c>
    </row>
    <row r="23">
      <c r="B23" s="10" t="inlineStr">
        <is>
          <t>3. Ten pulpit oraz statusy „Po terminie”/„Przeterminowany” liczą się automatycznie względem dzisiejszej daty.</t>
        </is>
      </c>
    </row>
    <row r="24">
      <c r="B24" s="10" t="inlineStr">
        <is>
          <t>4. Własne kategorie, lokalizacje i osoby dopisz w arkuszu „Słowniki” — pojawią się w listach rozwijanych.</t>
        </is>
      </c>
    </row>
    <row r="25">
      <c r="B25" s="10" t="inlineStr">
        <is>
          <t>5. Wiersze pisane kursywą to przykłady — usuń je przed startem.</t>
        </is>
      </c>
    </row>
  </sheetData>
  <pageMargins left="0.75" right="0.75" top="1" bottom="1" header="0.5" footer="0.5"/>
  <pageSetup orientation="landscape" fitToHeight="0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CB2D00"/>
    <outlinePr summaryBelow="1" summaryRight="1"/>
    <pageSetUpPr fitToPage="1"/>
  </sheetPr>
  <dimension ref="A1:J92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20" customWidth="1" min="3" max="3"/>
    <col width="18" customWidth="1" min="4" max="4"/>
    <col width="24" customWidth="1" min="5" max="5"/>
    <col width="18" customWidth="1" min="6" max="6"/>
    <col width="15" customWidth="1" min="7" max="7"/>
    <col width="15" customWidth="1" min="8" max="8"/>
    <col width="14" customWidth="1" min="9" max="9"/>
    <col width="30" customWidth="1" min="10" max="10"/>
  </cols>
  <sheetData>
    <row r="1" ht="30" customHeight="1">
      <c r="D1" s="1" t="inlineStr">
        <is>
          <t>Ewidencja sprzętu</t>
        </is>
      </c>
    </row>
    <row r="2" ht="16" customHeight="1">
      <c r="D2" s="2" t="inlineStr">
        <is>
          <t>Kartoteka majątku — jedna pozycja w wierszu.</t>
        </is>
      </c>
    </row>
    <row r="3" ht="6" customHeight="1">
      <c r="A3" s="3" t="n"/>
      <c r="B3" s="3" t="n"/>
      <c r="C3" s="3" t="n"/>
      <c r="D3" s="3" t="n"/>
      <c r="E3" s="3" t="n"/>
      <c r="F3" s="3" t="n"/>
      <c r="G3" s="3" t="n"/>
      <c r="H3" s="3" t="n"/>
      <c r="I3" s="3" t="n"/>
      <c r="J3" s="3" t="n"/>
    </row>
    <row r="5" ht="30" customHeight="1">
      <c r="A5" s="11" t="inlineStr">
        <is>
          <t>Lp</t>
        </is>
      </c>
      <c r="B5" s="11" t="inlineStr">
        <is>
          <t>Nazwa sprzętu</t>
        </is>
      </c>
      <c r="C5" s="11" t="inlineStr">
        <is>
          <t>Kategoria</t>
        </is>
      </c>
      <c r="D5" s="11" t="inlineStr">
        <is>
          <t>Numer seryjny</t>
        </is>
      </c>
      <c r="E5" s="11" t="inlineStr">
        <is>
          <t>Lokalizacja</t>
        </is>
      </c>
      <c r="F5" s="11" t="inlineStr">
        <is>
          <t>Przypisane do</t>
        </is>
      </c>
      <c r="G5" s="11" t="inlineStr">
        <is>
          <t>Status</t>
        </is>
      </c>
      <c r="H5" s="11" t="inlineStr">
        <is>
          <t>Wartość zakupu</t>
        </is>
      </c>
      <c r="I5" s="11" t="inlineStr">
        <is>
          <t>Data zakupu</t>
        </is>
      </c>
      <c r="J5" s="11" t="inlineStr">
        <is>
          <t>Uwagi</t>
        </is>
      </c>
    </row>
    <row r="6">
      <c r="A6" s="12" t="n">
        <v>1</v>
      </c>
      <c r="B6" s="13" t="inlineStr">
        <is>
          <t>Wiertarka udarowa Bosch GBH</t>
        </is>
      </c>
      <c r="C6" s="13" t="inlineStr">
        <is>
          <t>Elektronarzędzia</t>
        </is>
      </c>
      <c r="D6" s="13" t="inlineStr">
        <is>
          <t>SN-BSH-00123</t>
        </is>
      </c>
      <c r="E6" s="13" t="inlineStr">
        <is>
          <t>Magazyn główny</t>
        </is>
      </c>
      <c r="F6" s="13" t="inlineStr">
        <is>
          <t>—</t>
        </is>
      </c>
      <c r="G6" s="12" t="inlineStr">
        <is>
          <t>Dostępny</t>
        </is>
      </c>
      <c r="H6" s="14" t="n">
        <v>890</v>
      </c>
      <c r="I6" s="15" t="n">
        <v>45028</v>
      </c>
      <c r="J6" s="13" t="inlineStr">
        <is>
          <t>Walizka + 2 wiertła SDS</t>
        </is>
      </c>
    </row>
    <row r="7">
      <c r="A7" s="12" t="n">
        <v>2</v>
      </c>
      <c r="B7" s="13" t="inlineStr">
        <is>
          <t>Pompa szlamowa Honda WT30</t>
        </is>
      </c>
      <c r="C7" s="13" t="inlineStr">
        <is>
          <t>Agregaty i pompy</t>
        </is>
      </c>
      <c r="D7" s="13" t="inlineStr">
        <is>
          <t>SN-HND-04511</t>
        </is>
      </c>
      <c r="E7" s="13" t="inlineStr">
        <is>
          <t>Auto — Nowak</t>
        </is>
      </c>
      <c r="F7" s="13" t="inlineStr">
        <is>
          <t>Jan Nowak</t>
        </is>
      </c>
      <c r="G7" s="12" t="inlineStr">
        <is>
          <t>Wypożyczony</t>
        </is>
      </c>
      <c r="H7" s="14" t="n">
        <v>3200</v>
      </c>
      <c r="I7" s="15" t="n">
        <v>44805</v>
      </c>
      <c r="J7" s="13" t="inlineStr">
        <is>
          <t>Przegląd co 100 mth</t>
        </is>
      </c>
    </row>
    <row r="8">
      <c r="A8" s="12" t="n">
        <v>3</v>
      </c>
      <c r="B8" s="13" t="inlineStr">
        <is>
          <t>Kompresor tłokowy 50l</t>
        </is>
      </c>
      <c r="C8" s="13" t="inlineStr">
        <is>
          <t>Maszyny budowlane</t>
        </is>
      </c>
      <c r="D8" s="13" t="inlineStr">
        <is>
          <t>SN-KMP-00987</t>
        </is>
      </c>
      <c r="E8" s="13" t="inlineStr">
        <is>
          <t>Magazyn główny</t>
        </is>
      </c>
      <c r="F8" s="13" t="inlineStr">
        <is>
          <t>—</t>
        </is>
      </c>
      <c r="G8" s="12" t="inlineStr">
        <is>
          <t>W serwisie</t>
        </is>
      </c>
      <c r="H8" s="14" t="n">
        <v>1450</v>
      </c>
      <c r="I8" s="15" t="n">
        <v>44520</v>
      </c>
      <c r="J8" s="13" t="inlineStr">
        <is>
          <t>Wymiana uszczelek</t>
        </is>
      </c>
    </row>
    <row r="9">
      <c r="A9" s="12" t="n">
        <v>4</v>
      </c>
      <c r="B9" s="13" t="inlineStr">
        <is>
          <t>Agregat prądotwórczy 5 kW</t>
        </is>
      </c>
      <c r="C9" s="13" t="inlineStr">
        <is>
          <t>Agregaty i pompy</t>
        </is>
      </c>
      <c r="D9" s="13" t="inlineStr">
        <is>
          <t>SN-AGR-02234</t>
        </is>
      </c>
      <c r="E9" s="13" t="inlineStr">
        <is>
          <t>Plac budowy — Kwiatowa</t>
        </is>
      </c>
      <c r="F9" s="13" t="inlineStr">
        <is>
          <t>Ekipa 2</t>
        </is>
      </c>
      <c r="G9" s="12" t="inlineStr">
        <is>
          <t>Wypożyczony</t>
        </is>
      </c>
      <c r="H9" s="14" t="n">
        <v>4100</v>
      </c>
      <c r="I9" s="15" t="n">
        <v>44941</v>
      </c>
      <c r="J9" s="13" t="inlineStr"/>
    </row>
    <row r="10">
      <c r="A10" s="12" t="n">
        <v>5</v>
      </c>
      <c r="B10" s="13" t="inlineStr">
        <is>
          <t>Niwelator laserowy</t>
        </is>
      </c>
      <c r="C10" s="13" t="inlineStr">
        <is>
          <t>Sprzęt pomiarowy</t>
        </is>
      </c>
      <c r="D10" s="13" t="inlineStr">
        <is>
          <t>SN-NIW-00042</t>
        </is>
      </c>
      <c r="E10" s="13" t="inlineStr">
        <is>
          <t>Magazyn główny</t>
        </is>
      </c>
      <c r="F10" s="13" t="inlineStr">
        <is>
          <t>—</t>
        </is>
      </c>
      <c r="G10" s="12" t="inlineStr">
        <is>
          <t>Dostępny</t>
        </is>
      </c>
      <c r="H10" s="14" t="n">
        <v>1990</v>
      </c>
      <c r="I10" s="15" t="n">
        <v>45356</v>
      </c>
      <c r="J10" s="13" t="inlineStr">
        <is>
          <t>Kalibracja 1x/rok</t>
        </is>
      </c>
    </row>
    <row r="11">
      <c r="A11" s="16" t="n"/>
      <c r="B11" s="17" t="n"/>
      <c r="C11" s="17" t="n"/>
      <c r="D11" s="17" t="n"/>
      <c r="E11" s="17" t="n"/>
      <c r="F11" s="17" t="n"/>
      <c r="G11" s="16" t="n"/>
      <c r="H11" s="18" t="n"/>
      <c r="I11" s="19" t="n"/>
      <c r="J11" s="17" t="n"/>
    </row>
    <row r="12">
      <c r="A12" s="16" t="n"/>
      <c r="B12" s="17" t="n"/>
      <c r="C12" s="17" t="n"/>
      <c r="D12" s="17" t="n"/>
      <c r="E12" s="17" t="n"/>
      <c r="F12" s="17" t="n"/>
      <c r="G12" s="16" t="n"/>
      <c r="H12" s="18" t="n"/>
      <c r="I12" s="19" t="n"/>
      <c r="J12" s="17" t="n"/>
    </row>
    <row r="13">
      <c r="A13" s="16" t="n"/>
      <c r="B13" s="17" t="n"/>
      <c r="C13" s="17" t="n"/>
      <c r="D13" s="17" t="n"/>
      <c r="E13" s="17" t="n"/>
      <c r="F13" s="17" t="n"/>
      <c r="G13" s="16" t="n"/>
      <c r="H13" s="18" t="n"/>
      <c r="I13" s="19" t="n"/>
      <c r="J13" s="17" t="n"/>
    </row>
    <row r="14">
      <c r="A14" s="16" t="n"/>
      <c r="B14" s="17" t="n"/>
      <c r="C14" s="17" t="n"/>
      <c r="D14" s="17" t="n"/>
      <c r="E14" s="17" t="n"/>
      <c r="F14" s="17" t="n"/>
      <c r="G14" s="16" t="n"/>
      <c r="H14" s="18" t="n"/>
      <c r="I14" s="19" t="n"/>
      <c r="J14" s="17" t="n"/>
    </row>
    <row r="15">
      <c r="A15" s="16" t="n"/>
      <c r="B15" s="17" t="n"/>
      <c r="C15" s="17" t="n"/>
      <c r="D15" s="17" t="n"/>
      <c r="E15" s="17" t="n"/>
      <c r="F15" s="17" t="n"/>
      <c r="G15" s="16" t="n"/>
      <c r="H15" s="18" t="n"/>
      <c r="I15" s="19" t="n"/>
      <c r="J15" s="17" t="n"/>
    </row>
    <row r="16">
      <c r="A16" s="16" t="n"/>
      <c r="B16" s="17" t="n"/>
      <c r="C16" s="17" t="n"/>
      <c r="D16" s="17" t="n"/>
      <c r="E16" s="17" t="n"/>
      <c r="F16" s="17" t="n"/>
      <c r="G16" s="16" t="n"/>
      <c r="H16" s="18" t="n"/>
      <c r="I16" s="19" t="n"/>
      <c r="J16" s="17" t="n"/>
    </row>
    <row r="17">
      <c r="A17" s="16" t="n"/>
      <c r="B17" s="17" t="n"/>
      <c r="C17" s="17" t="n"/>
      <c r="D17" s="17" t="n"/>
      <c r="E17" s="17" t="n"/>
      <c r="F17" s="17" t="n"/>
      <c r="G17" s="16" t="n"/>
      <c r="H17" s="18" t="n"/>
      <c r="I17" s="19" t="n"/>
      <c r="J17" s="17" t="n"/>
    </row>
    <row r="18">
      <c r="A18" s="16" t="n"/>
      <c r="B18" s="17" t="n"/>
      <c r="C18" s="17" t="n"/>
      <c r="D18" s="17" t="n"/>
      <c r="E18" s="17" t="n"/>
      <c r="F18" s="17" t="n"/>
      <c r="G18" s="16" t="n"/>
      <c r="H18" s="18" t="n"/>
      <c r="I18" s="19" t="n"/>
      <c r="J18" s="17" t="n"/>
    </row>
    <row r="19">
      <c r="A19" s="16" t="n"/>
      <c r="B19" s="17" t="n"/>
      <c r="C19" s="17" t="n"/>
      <c r="D19" s="17" t="n"/>
      <c r="E19" s="17" t="n"/>
      <c r="F19" s="17" t="n"/>
      <c r="G19" s="16" t="n"/>
      <c r="H19" s="18" t="n"/>
      <c r="I19" s="19" t="n"/>
      <c r="J19" s="17" t="n"/>
    </row>
    <row r="20">
      <c r="A20" s="16" t="n"/>
      <c r="B20" s="17" t="n"/>
      <c r="C20" s="17" t="n"/>
      <c r="D20" s="17" t="n"/>
      <c r="E20" s="17" t="n"/>
      <c r="F20" s="17" t="n"/>
      <c r="G20" s="16" t="n"/>
      <c r="H20" s="18" t="n"/>
      <c r="I20" s="19" t="n"/>
      <c r="J20" s="17" t="n"/>
    </row>
    <row r="21">
      <c r="A21" s="16" t="n"/>
      <c r="B21" s="17" t="n"/>
      <c r="C21" s="17" t="n"/>
      <c r="D21" s="17" t="n"/>
      <c r="E21" s="17" t="n"/>
      <c r="F21" s="17" t="n"/>
      <c r="G21" s="16" t="n"/>
      <c r="H21" s="18" t="n"/>
      <c r="I21" s="19" t="n"/>
      <c r="J21" s="17" t="n"/>
    </row>
    <row r="22">
      <c r="A22" s="16" t="n"/>
      <c r="B22" s="17" t="n"/>
      <c r="C22" s="17" t="n"/>
      <c r="D22" s="17" t="n"/>
      <c r="E22" s="17" t="n"/>
      <c r="F22" s="17" t="n"/>
      <c r="G22" s="16" t="n"/>
      <c r="H22" s="18" t="n"/>
      <c r="I22" s="19" t="n"/>
      <c r="J22" s="17" t="n"/>
    </row>
    <row r="23">
      <c r="A23" s="16" t="n"/>
      <c r="B23" s="17" t="n"/>
      <c r="C23" s="17" t="n"/>
      <c r="D23" s="17" t="n"/>
      <c r="E23" s="17" t="n"/>
      <c r="F23" s="17" t="n"/>
      <c r="G23" s="16" t="n"/>
      <c r="H23" s="18" t="n"/>
      <c r="I23" s="19" t="n"/>
      <c r="J23" s="17" t="n"/>
    </row>
    <row r="24">
      <c r="A24" s="16" t="n"/>
      <c r="B24" s="17" t="n"/>
      <c r="C24" s="17" t="n"/>
      <c r="D24" s="17" t="n"/>
      <c r="E24" s="17" t="n"/>
      <c r="F24" s="17" t="n"/>
      <c r="G24" s="16" t="n"/>
      <c r="H24" s="18" t="n"/>
      <c r="I24" s="19" t="n"/>
      <c r="J24" s="17" t="n"/>
    </row>
    <row r="25">
      <c r="A25" s="16" t="n"/>
      <c r="B25" s="17" t="n"/>
      <c r="C25" s="17" t="n"/>
      <c r="D25" s="17" t="n"/>
      <c r="E25" s="17" t="n"/>
      <c r="F25" s="17" t="n"/>
      <c r="G25" s="16" t="n"/>
      <c r="H25" s="18" t="n"/>
      <c r="I25" s="19" t="n"/>
      <c r="J25" s="17" t="n"/>
    </row>
    <row r="26">
      <c r="A26" s="16" t="n"/>
      <c r="B26" s="17" t="n"/>
      <c r="C26" s="17" t="n"/>
      <c r="D26" s="17" t="n"/>
      <c r="E26" s="17" t="n"/>
      <c r="F26" s="17" t="n"/>
      <c r="G26" s="16" t="n"/>
      <c r="H26" s="18" t="n"/>
      <c r="I26" s="19" t="n"/>
      <c r="J26" s="17" t="n"/>
    </row>
    <row r="27">
      <c r="A27" s="16" t="n"/>
      <c r="B27" s="17" t="n"/>
      <c r="C27" s="17" t="n"/>
      <c r="D27" s="17" t="n"/>
      <c r="E27" s="17" t="n"/>
      <c r="F27" s="17" t="n"/>
      <c r="G27" s="16" t="n"/>
      <c r="H27" s="18" t="n"/>
      <c r="I27" s="19" t="n"/>
      <c r="J27" s="17" t="n"/>
    </row>
    <row r="28">
      <c r="A28" s="16" t="n"/>
      <c r="B28" s="17" t="n"/>
      <c r="C28" s="17" t="n"/>
      <c r="D28" s="17" t="n"/>
      <c r="E28" s="17" t="n"/>
      <c r="F28" s="17" t="n"/>
      <c r="G28" s="16" t="n"/>
      <c r="H28" s="18" t="n"/>
      <c r="I28" s="19" t="n"/>
      <c r="J28" s="17" t="n"/>
    </row>
    <row r="29">
      <c r="A29" s="16" t="n"/>
      <c r="B29" s="17" t="n"/>
      <c r="C29" s="17" t="n"/>
      <c r="D29" s="17" t="n"/>
      <c r="E29" s="17" t="n"/>
      <c r="F29" s="17" t="n"/>
      <c r="G29" s="16" t="n"/>
      <c r="H29" s="18" t="n"/>
      <c r="I29" s="19" t="n"/>
      <c r="J29" s="17" t="n"/>
    </row>
    <row r="30">
      <c r="A30" s="16" t="n"/>
      <c r="B30" s="17" t="n"/>
      <c r="C30" s="17" t="n"/>
      <c r="D30" s="17" t="n"/>
      <c r="E30" s="17" t="n"/>
      <c r="F30" s="17" t="n"/>
      <c r="G30" s="16" t="n"/>
      <c r="H30" s="18" t="n"/>
      <c r="I30" s="19" t="n"/>
      <c r="J30" s="17" t="n"/>
    </row>
    <row r="31">
      <c r="A31" s="16" t="n"/>
      <c r="B31" s="17" t="n"/>
      <c r="C31" s="17" t="n"/>
      <c r="D31" s="17" t="n"/>
      <c r="E31" s="17" t="n"/>
      <c r="F31" s="17" t="n"/>
      <c r="G31" s="16" t="n"/>
      <c r="H31" s="18" t="n"/>
      <c r="I31" s="19" t="n"/>
      <c r="J31" s="17" t="n"/>
    </row>
    <row r="32">
      <c r="A32" s="16" t="n"/>
      <c r="B32" s="17" t="n"/>
      <c r="C32" s="17" t="n"/>
      <c r="D32" s="17" t="n"/>
      <c r="E32" s="17" t="n"/>
      <c r="F32" s="17" t="n"/>
      <c r="G32" s="16" t="n"/>
      <c r="H32" s="18" t="n"/>
      <c r="I32" s="19" t="n"/>
      <c r="J32" s="17" t="n"/>
    </row>
    <row r="33">
      <c r="A33" s="16" t="n"/>
      <c r="B33" s="17" t="n"/>
      <c r="C33" s="17" t="n"/>
      <c r="D33" s="17" t="n"/>
      <c r="E33" s="17" t="n"/>
      <c r="F33" s="17" t="n"/>
      <c r="G33" s="16" t="n"/>
      <c r="H33" s="18" t="n"/>
      <c r="I33" s="19" t="n"/>
      <c r="J33" s="17" t="n"/>
    </row>
    <row r="34">
      <c r="A34" s="16" t="n"/>
      <c r="B34" s="17" t="n"/>
      <c r="C34" s="17" t="n"/>
      <c r="D34" s="17" t="n"/>
      <c r="E34" s="17" t="n"/>
      <c r="F34" s="17" t="n"/>
      <c r="G34" s="16" t="n"/>
      <c r="H34" s="18" t="n"/>
      <c r="I34" s="19" t="n"/>
      <c r="J34" s="17" t="n"/>
    </row>
    <row r="35">
      <c r="A35" s="16" t="n"/>
      <c r="B35" s="17" t="n"/>
      <c r="C35" s="17" t="n"/>
      <c r="D35" s="17" t="n"/>
      <c r="E35" s="17" t="n"/>
      <c r="F35" s="17" t="n"/>
      <c r="G35" s="16" t="n"/>
      <c r="H35" s="18" t="n"/>
      <c r="I35" s="19" t="n"/>
      <c r="J35" s="17" t="n"/>
    </row>
    <row r="36">
      <c r="A36" s="16" t="n"/>
      <c r="B36" s="17" t="n"/>
      <c r="C36" s="17" t="n"/>
      <c r="D36" s="17" t="n"/>
      <c r="E36" s="17" t="n"/>
      <c r="F36" s="17" t="n"/>
      <c r="G36" s="16" t="n"/>
      <c r="H36" s="18" t="n"/>
      <c r="I36" s="19" t="n"/>
      <c r="J36" s="17" t="n"/>
    </row>
    <row r="37">
      <c r="A37" s="16" t="n"/>
      <c r="B37" s="17" t="n"/>
      <c r="C37" s="17" t="n"/>
      <c r="D37" s="17" t="n"/>
      <c r="E37" s="17" t="n"/>
      <c r="F37" s="17" t="n"/>
      <c r="G37" s="16" t="n"/>
      <c r="H37" s="18" t="n"/>
      <c r="I37" s="19" t="n"/>
      <c r="J37" s="17" t="n"/>
    </row>
    <row r="38">
      <c r="A38" s="16" t="n"/>
      <c r="B38" s="17" t="n"/>
      <c r="C38" s="17" t="n"/>
      <c r="D38" s="17" t="n"/>
      <c r="E38" s="17" t="n"/>
      <c r="F38" s="17" t="n"/>
      <c r="G38" s="16" t="n"/>
      <c r="H38" s="18" t="n"/>
      <c r="I38" s="19" t="n"/>
      <c r="J38" s="17" t="n"/>
    </row>
    <row r="39">
      <c r="A39" s="16" t="n"/>
      <c r="B39" s="17" t="n"/>
      <c r="C39" s="17" t="n"/>
      <c r="D39" s="17" t="n"/>
      <c r="E39" s="17" t="n"/>
      <c r="F39" s="17" t="n"/>
      <c r="G39" s="16" t="n"/>
      <c r="H39" s="18" t="n"/>
      <c r="I39" s="19" t="n"/>
      <c r="J39" s="17" t="n"/>
    </row>
    <row r="40">
      <c r="A40" s="16" t="n"/>
      <c r="B40" s="17" t="n"/>
      <c r="C40" s="17" t="n"/>
      <c r="D40" s="17" t="n"/>
      <c r="E40" s="17" t="n"/>
      <c r="F40" s="17" t="n"/>
      <c r="G40" s="16" t="n"/>
      <c r="H40" s="18" t="n"/>
      <c r="I40" s="19" t="n"/>
      <c r="J40" s="17" t="n"/>
    </row>
    <row r="41">
      <c r="A41" s="16" t="n"/>
      <c r="B41" s="17" t="n"/>
      <c r="C41" s="17" t="n"/>
      <c r="D41" s="17" t="n"/>
      <c r="E41" s="17" t="n"/>
      <c r="F41" s="17" t="n"/>
      <c r="G41" s="16" t="n"/>
      <c r="H41" s="18" t="n"/>
      <c r="I41" s="19" t="n"/>
      <c r="J41" s="17" t="n"/>
    </row>
    <row r="42">
      <c r="A42" s="16" t="n"/>
      <c r="B42" s="17" t="n"/>
      <c r="C42" s="17" t="n"/>
      <c r="D42" s="17" t="n"/>
      <c r="E42" s="17" t="n"/>
      <c r="F42" s="17" t="n"/>
      <c r="G42" s="16" t="n"/>
      <c r="H42" s="18" t="n"/>
      <c r="I42" s="19" t="n"/>
      <c r="J42" s="17" t="n"/>
    </row>
    <row r="43">
      <c r="A43" s="16" t="n"/>
      <c r="B43" s="17" t="n"/>
      <c r="C43" s="17" t="n"/>
      <c r="D43" s="17" t="n"/>
      <c r="E43" s="17" t="n"/>
      <c r="F43" s="17" t="n"/>
      <c r="G43" s="16" t="n"/>
      <c r="H43" s="18" t="n"/>
      <c r="I43" s="19" t="n"/>
      <c r="J43" s="17" t="n"/>
    </row>
    <row r="44">
      <c r="A44" s="16" t="n"/>
      <c r="B44" s="17" t="n"/>
      <c r="C44" s="17" t="n"/>
      <c r="D44" s="17" t="n"/>
      <c r="E44" s="17" t="n"/>
      <c r="F44" s="17" t="n"/>
      <c r="G44" s="16" t="n"/>
      <c r="H44" s="18" t="n"/>
      <c r="I44" s="19" t="n"/>
      <c r="J44" s="17" t="n"/>
    </row>
    <row r="45">
      <c r="A45" s="16" t="n"/>
      <c r="B45" s="17" t="n"/>
      <c r="C45" s="17" t="n"/>
      <c r="D45" s="17" t="n"/>
      <c r="E45" s="17" t="n"/>
      <c r="F45" s="17" t="n"/>
      <c r="G45" s="16" t="n"/>
      <c r="H45" s="18" t="n"/>
      <c r="I45" s="19" t="n"/>
      <c r="J45" s="17" t="n"/>
    </row>
    <row r="46">
      <c r="A46" s="16" t="n"/>
      <c r="B46" s="17" t="n"/>
      <c r="C46" s="17" t="n"/>
      <c r="D46" s="17" t="n"/>
      <c r="E46" s="17" t="n"/>
      <c r="F46" s="17" t="n"/>
      <c r="G46" s="16" t="n"/>
      <c r="H46" s="18" t="n"/>
      <c r="I46" s="19" t="n"/>
      <c r="J46" s="17" t="n"/>
    </row>
    <row r="47">
      <c r="A47" s="16" t="n"/>
      <c r="B47" s="17" t="n"/>
      <c r="C47" s="17" t="n"/>
      <c r="D47" s="17" t="n"/>
      <c r="E47" s="17" t="n"/>
      <c r="F47" s="17" t="n"/>
      <c r="G47" s="16" t="n"/>
      <c r="H47" s="18" t="n"/>
      <c r="I47" s="19" t="n"/>
      <c r="J47" s="17" t="n"/>
    </row>
    <row r="48">
      <c r="A48" s="16" t="n"/>
      <c r="B48" s="17" t="n"/>
      <c r="C48" s="17" t="n"/>
      <c r="D48" s="17" t="n"/>
      <c r="E48" s="17" t="n"/>
      <c r="F48" s="17" t="n"/>
      <c r="G48" s="16" t="n"/>
      <c r="H48" s="18" t="n"/>
      <c r="I48" s="19" t="n"/>
      <c r="J48" s="17" t="n"/>
    </row>
    <row r="49">
      <c r="A49" s="16" t="n"/>
      <c r="B49" s="17" t="n"/>
      <c r="C49" s="17" t="n"/>
      <c r="D49" s="17" t="n"/>
      <c r="E49" s="17" t="n"/>
      <c r="F49" s="17" t="n"/>
      <c r="G49" s="16" t="n"/>
      <c r="H49" s="18" t="n"/>
      <c r="I49" s="19" t="n"/>
      <c r="J49" s="17" t="n"/>
    </row>
    <row r="50">
      <c r="A50" s="16" t="n"/>
      <c r="B50" s="17" t="n"/>
      <c r="C50" s="17" t="n"/>
      <c r="D50" s="17" t="n"/>
      <c r="E50" s="17" t="n"/>
      <c r="F50" s="17" t="n"/>
      <c r="G50" s="16" t="n"/>
      <c r="H50" s="18" t="n"/>
      <c r="I50" s="19" t="n"/>
      <c r="J50" s="17" t="n"/>
    </row>
    <row r="51">
      <c r="A51" s="16" t="n"/>
      <c r="B51" s="17" t="n"/>
      <c r="C51" s="17" t="n"/>
      <c r="D51" s="17" t="n"/>
      <c r="E51" s="17" t="n"/>
      <c r="F51" s="17" t="n"/>
      <c r="G51" s="16" t="n"/>
      <c r="H51" s="18" t="n"/>
      <c r="I51" s="19" t="n"/>
      <c r="J51" s="17" t="n"/>
    </row>
    <row r="52">
      <c r="A52" s="16" t="n"/>
      <c r="B52" s="17" t="n"/>
      <c r="C52" s="17" t="n"/>
      <c r="D52" s="17" t="n"/>
      <c r="E52" s="17" t="n"/>
      <c r="F52" s="17" t="n"/>
      <c r="G52" s="16" t="n"/>
      <c r="H52" s="18" t="n"/>
      <c r="I52" s="19" t="n"/>
      <c r="J52" s="17" t="n"/>
    </row>
    <row r="53">
      <c r="A53" s="16" t="n"/>
      <c r="B53" s="17" t="n"/>
      <c r="C53" s="17" t="n"/>
      <c r="D53" s="17" t="n"/>
      <c r="E53" s="17" t="n"/>
      <c r="F53" s="17" t="n"/>
      <c r="G53" s="16" t="n"/>
      <c r="H53" s="18" t="n"/>
      <c r="I53" s="19" t="n"/>
      <c r="J53" s="17" t="n"/>
    </row>
    <row r="54">
      <c r="A54" s="16" t="n"/>
      <c r="B54" s="17" t="n"/>
      <c r="C54" s="17" t="n"/>
      <c r="D54" s="17" t="n"/>
      <c r="E54" s="17" t="n"/>
      <c r="F54" s="17" t="n"/>
      <c r="G54" s="16" t="n"/>
      <c r="H54" s="18" t="n"/>
      <c r="I54" s="19" t="n"/>
      <c r="J54" s="17" t="n"/>
    </row>
    <row r="55">
      <c r="A55" s="16" t="n"/>
      <c r="B55" s="17" t="n"/>
      <c r="C55" s="17" t="n"/>
      <c r="D55" s="17" t="n"/>
      <c r="E55" s="17" t="n"/>
      <c r="F55" s="17" t="n"/>
      <c r="G55" s="16" t="n"/>
      <c r="H55" s="18" t="n"/>
      <c r="I55" s="19" t="n"/>
      <c r="J55" s="17" t="n"/>
    </row>
    <row r="56">
      <c r="A56" s="16" t="n"/>
      <c r="B56" s="17" t="n"/>
      <c r="C56" s="17" t="n"/>
      <c r="D56" s="17" t="n"/>
      <c r="E56" s="17" t="n"/>
      <c r="F56" s="17" t="n"/>
      <c r="G56" s="16" t="n"/>
      <c r="H56" s="18" t="n"/>
      <c r="I56" s="19" t="n"/>
      <c r="J56" s="17" t="n"/>
    </row>
    <row r="57">
      <c r="A57" s="16" t="n"/>
      <c r="B57" s="17" t="n"/>
      <c r="C57" s="17" t="n"/>
      <c r="D57" s="17" t="n"/>
      <c r="E57" s="17" t="n"/>
      <c r="F57" s="17" t="n"/>
      <c r="G57" s="16" t="n"/>
      <c r="H57" s="18" t="n"/>
      <c r="I57" s="19" t="n"/>
      <c r="J57" s="17" t="n"/>
    </row>
    <row r="58">
      <c r="A58" s="16" t="n"/>
      <c r="B58" s="17" t="n"/>
      <c r="C58" s="17" t="n"/>
      <c r="D58" s="17" t="n"/>
      <c r="E58" s="17" t="n"/>
      <c r="F58" s="17" t="n"/>
      <c r="G58" s="16" t="n"/>
      <c r="H58" s="18" t="n"/>
      <c r="I58" s="19" t="n"/>
      <c r="J58" s="17" t="n"/>
    </row>
    <row r="59">
      <c r="A59" s="16" t="n"/>
      <c r="B59" s="17" t="n"/>
      <c r="C59" s="17" t="n"/>
      <c r="D59" s="17" t="n"/>
      <c r="E59" s="17" t="n"/>
      <c r="F59" s="17" t="n"/>
      <c r="G59" s="16" t="n"/>
      <c r="H59" s="18" t="n"/>
      <c r="I59" s="19" t="n"/>
      <c r="J59" s="17" t="n"/>
    </row>
    <row r="60">
      <c r="A60" s="16" t="n"/>
      <c r="B60" s="17" t="n"/>
      <c r="C60" s="17" t="n"/>
      <c r="D60" s="17" t="n"/>
      <c r="E60" s="17" t="n"/>
      <c r="F60" s="17" t="n"/>
      <c r="G60" s="16" t="n"/>
      <c r="H60" s="18" t="n"/>
      <c r="I60" s="19" t="n"/>
      <c r="J60" s="17" t="n"/>
    </row>
    <row r="61">
      <c r="A61" s="16" t="n"/>
      <c r="B61" s="17" t="n"/>
      <c r="C61" s="17" t="n"/>
      <c r="D61" s="17" t="n"/>
      <c r="E61" s="17" t="n"/>
      <c r="F61" s="17" t="n"/>
      <c r="G61" s="16" t="n"/>
      <c r="H61" s="18" t="n"/>
      <c r="I61" s="19" t="n"/>
      <c r="J61" s="17" t="n"/>
    </row>
    <row r="62">
      <c r="A62" s="16" t="n"/>
      <c r="B62" s="17" t="n"/>
      <c r="C62" s="17" t="n"/>
      <c r="D62" s="17" t="n"/>
      <c r="E62" s="17" t="n"/>
      <c r="F62" s="17" t="n"/>
      <c r="G62" s="16" t="n"/>
      <c r="H62" s="18" t="n"/>
      <c r="I62" s="19" t="n"/>
      <c r="J62" s="17" t="n"/>
    </row>
    <row r="63">
      <c r="A63" s="16" t="n"/>
      <c r="B63" s="17" t="n"/>
      <c r="C63" s="17" t="n"/>
      <c r="D63" s="17" t="n"/>
      <c r="E63" s="17" t="n"/>
      <c r="F63" s="17" t="n"/>
      <c r="G63" s="16" t="n"/>
      <c r="H63" s="18" t="n"/>
      <c r="I63" s="19" t="n"/>
      <c r="J63" s="17" t="n"/>
    </row>
    <row r="64">
      <c r="A64" s="16" t="n"/>
      <c r="B64" s="17" t="n"/>
      <c r="C64" s="17" t="n"/>
      <c r="D64" s="17" t="n"/>
      <c r="E64" s="17" t="n"/>
      <c r="F64" s="17" t="n"/>
      <c r="G64" s="16" t="n"/>
      <c r="H64" s="18" t="n"/>
      <c r="I64" s="19" t="n"/>
      <c r="J64" s="17" t="n"/>
    </row>
    <row r="65">
      <c r="A65" s="16" t="n"/>
      <c r="B65" s="17" t="n"/>
      <c r="C65" s="17" t="n"/>
      <c r="D65" s="17" t="n"/>
      <c r="E65" s="17" t="n"/>
      <c r="F65" s="17" t="n"/>
      <c r="G65" s="16" t="n"/>
      <c r="H65" s="18" t="n"/>
      <c r="I65" s="19" t="n"/>
      <c r="J65" s="17" t="n"/>
    </row>
    <row r="66">
      <c r="A66" s="16" t="n"/>
      <c r="B66" s="17" t="n"/>
      <c r="C66" s="17" t="n"/>
      <c r="D66" s="17" t="n"/>
      <c r="E66" s="17" t="n"/>
      <c r="F66" s="17" t="n"/>
      <c r="G66" s="16" t="n"/>
      <c r="H66" s="18" t="n"/>
      <c r="I66" s="19" t="n"/>
      <c r="J66" s="17" t="n"/>
    </row>
    <row r="67">
      <c r="A67" s="16" t="n"/>
      <c r="B67" s="17" t="n"/>
      <c r="C67" s="17" t="n"/>
      <c r="D67" s="17" t="n"/>
      <c r="E67" s="17" t="n"/>
      <c r="F67" s="17" t="n"/>
      <c r="G67" s="16" t="n"/>
      <c r="H67" s="18" t="n"/>
      <c r="I67" s="19" t="n"/>
      <c r="J67" s="17" t="n"/>
    </row>
    <row r="68">
      <c r="A68" s="16" t="n"/>
      <c r="B68" s="17" t="n"/>
      <c r="C68" s="17" t="n"/>
      <c r="D68" s="17" t="n"/>
      <c r="E68" s="17" t="n"/>
      <c r="F68" s="17" t="n"/>
      <c r="G68" s="16" t="n"/>
      <c r="H68" s="18" t="n"/>
      <c r="I68" s="19" t="n"/>
      <c r="J68" s="17" t="n"/>
    </row>
    <row r="69">
      <c r="A69" s="16" t="n"/>
      <c r="B69" s="17" t="n"/>
      <c r="C69" s="17" t="n"/>
      <c r="D69" s="17" t="n"/>
      <c r="E69" s="17" t="n"/>
      <c r="F69" s="17" t="n"/>
      <c r="G69" s="16" t="n"/>
      <c r="H69" s="18" t="n"/>
      <c r="I69" s="19" t="n"/>
      <c r="J69" s="17" t="n"/>
    </row>
    <row r="70">
      <c r="A70" s="16" t="n"/>
      <c r="B70" s="17" t="n"/>
      <c r="C70" s="17" t="n"/>
      <c r="D70" s="17" t="n"/>
      <c r="E70" s="17" t="n"/>
      <c r="F70" s="17" t="n"/>
      <c r="G70" s="16" t="n"/>
      <c r="H70" s="18" t="n"/>
      <c r="I70" s="19" t="n"/>
      <c r="J70" s="17" t="n"/>
    </row>
    <row r="71">
      <c r="A71" s="16" t="n"/>
      <c r="B71" s="17" t="n"/>
      <c r="C71" s="17" t="n"/>
      <c r="D71" s="17" t="n"/>
      <c r="E71" s="17" t="n"/>
      <c r="F71" s="17" t="n"/>
      <c r="G71" s="16" t="n"/>
      <c r="H71" s="18" t="n"/>
      <c r="I71" s="19" t="n"/>
      <c r="J71" s="17" t="n"/>
    </row>
    <row r="72">
      <c r="A72" s="16" t="n"/>
      <c r="B72" s="17" t="n"/>
      <c r="C72" s="17" t="n"/>
      <c r="D72" s="17" t="n"/>
      <c r="E72" s="17" t="n"/>
      <c r="F72" s="17" t="n"/>
      <c r="G72" s="16" t="n"/>
      <c r="H72" s="18" t="n"/>
      <c r="I72" s="19" t="n"/>
      <c r="J72" s="17" t="n"/>
    </row>
    <row r="73">
      <c r="A73" s="16" t="n"/>
      <c r="B73" s="17" t="n"/>
      <c r="C73" s="17" t="n"/>
      <c r="D73" s="17" t="n"/>
      <c r="E73" s="17" t="n"/>
      <c r="F73" s="17" t="n"/>
      <c r="G73" s="16" t="n"/>
      <c r="H73" s="18" t="n"/>
      <c r="I73" s="19" t="n"/>
      <c r="J73" s="17" t="n"/>
    </row>
    <row r="74">
      <c r="A74" s="16" t="n"/>
      <c r="B74" s="17" t="n"/>
      <c r="C74" s="17" t="n"/>
      <c r="D74" s="17" t="n"/>
      <c r="E74" s="17" t="n"/>
      <c r="F74" s="17" t="n"/>
      <c r="G74" s="16" t="n"/>
      <c r="H74" s="18" t="n"/>
      <c r="I74" s="19" t="n"/>
      <c r="J74" s="17" t="n"/>
    </row>
    <row r="75">
      <c r="A75" s="16" t="n"/>
      <c r="B75" s="17" t="n"/>
      <c r="C75" s="17" t="n"/>
      <c r="D75" s="17" t="n"/>
      <c r="E75" s="17" t="n"/>
      <c r="F75" s="17" t="n"/>
      <c r="G75" s="16" t="n"/>
      <c r="H75" s="18" t="n"/>
      <c r="I75" s="19" t="n"/>
      <c r="J75" s="17" t="n"/>
    </row>
    <row r="76">
      <c r="A76" s="16" t="n"/>
      <c r="B76" s="17" t="n"/>
      <c r="C76" s="17" t="n"/>
      <c r="D76" s="17" t="n"/>
      <c r="E76" s="17" t="n"/>
      <c r="F76" s="17" t="n"/>
      <c r="G76" s="16" t="n"/>
      <c r="H76" s="18" t="n"/>
      <c r="I76" s="19" t="n"/>
      <c r="J76" s="17" t="n"/>
    </row>
    <row r="77">
      <c r="A77" s="16" t="n"/>
      <c r="B77" s="17" t="n"/>
      <c r="C77" s="17" t="n"/>
      <c r="D77" s="17" t="n"/>
      <c r="E77" s="17" t="n"/>
      <c r="F77" s="17" t="n"/>
      <c r="G77" s="16" t="n"/>
      <c r="H77" s="18" t="n"/>
      <c r="I77" s="19" t="n"/>
      <c r="J77" s="17" t="n"/>
    </row>
    <row r="78">
      <c r="A78" s="16" t="n"/>
      <c r="B78" s="17" t="n"/>
      <c r="C78" s="17" t="n"/>
      <c r="D78" s="17" t="n"/>
      <c r="E78" s="17" t="n"/>
      <c r="F78" s="17" t="n"/>
      <c r="G78" s="16" t="n"/>
      <c r="H78" s="18" t="n"/>
      <c r="I78" s="19" t="n"/>
      <c r="J78" s="17" t="n"/>
    </row>
    <row r="79">
      <c r="A79" s="16" t="n"/>
      <c r="B79" s="17" t="n"/>
      <c r="C79" s="17" t="n"/>
      <c r="D79" s="17" t="n"/>
      <c r="E79" s="17" t="n"/>
      <c r="F79" s="17" t="n"/>
      <c r="G79" s="16" t="n"/>
      <c r="H79" s="18" t="n"/>
      <c r="I79" s="19" t="n"/>
      <c r="J79" s="17" t="n"/>
    </row>
    <row r="80">
      <c r="A80" s="16" t="n"/>
      <c r="B80" s="17" t="n"/>
      <c r="C80" s="17" t="n"/>
      <c r="D80" s="17" t="n"/>
      <c r="E80" s="17" t="n"/>
      <c r="F80" s="17" t="n"/>
      <c r="G80" s="16" t="n"/>
      <c r="H80" s="18" t="n"/>
      <c r="I80" s="19" t="n"/>
      <c r="J80" s="17" t="n"/>
    </row>
    <row r="81">
      <c r="A81" s="16" t="n"/>
      <c r="B81" s="17" t="n"/>
      <c r="C81" s="17" t="n"/>
      <c r="D81" s="17" t="n"/>
      <c r="E81" s="17" t="n"/>
      <c r="F81" s="17" t="n"/>
      <c r="G81" s="16" t="n"/>
      <c r="H81" s="18" t="n"/>
      <c r="I81" s="19" t="n"/>
      <c r="J81" s="17" t="n"/>
    </row>
    <row r="82">
      <c r="A82" s="16" t="n"/>
      <c r="B82" s="17" t="n"/>
      <c r="C82" s="17" t="n"/>
      <c r="D82" s="17" t="n"/>
      <c r="E82" s="17" t="n"/>
      <c r="F82" s="17" t="n"/>
      <c r="G82" s="16" t="n"/>
      <c r="H82" s="18" t="n"/>
      <c r="I82" s="19" t="n"/>
      <c r="J82" s="17" t="n"/>
    </row>
    <row r="83">
      <c r="A83" s="16" t="n"/>
      <c r="B83" s="17" t="n"/>
      <c r="C83" s="17" t="n"/>
      <c r="D83" s="17" t="n"/>
      <c r="E83" s="17" t="n"/>
      <c r="F83" s="17" t="n"/>
      <c r="G83" s="16" t="n"/>
      <c r="H83" s="18" t="n"/>
      <c r="I83" s="19" t="n"/>
      <c r="J83" s="17" t="n"/>
    </row>
    <row r="84">
      <c r="A84" s="16" t="n"/>
      <c r="B84" s="17" t="n"/>
      <c r="C84" s="17" t="n"/>
      <c r="D84" s="17" t="n"/>
      <c r="E84" s="17" t="n"/>
      <c r="F84" s="17" t="n"/>
      <c r="G84" s="16" t="n"/>
      <c r="H84" s="18" t="n"/>
      <c r="I84" s="19" t="n"/>
      <c r="J84" s="17" t="n"/>
    </row>
    <row r="85">
      <c r="A85" s="16" t="n"/>
      <c r="B85" s="17" t="n"/>
      <c r="C85" s="17" t="n"/>
      <c r="D85" s="17" t="n"/>
      <c r="E85" s="17" t="n"/>
      <c r="F85" s="17" t="n"/>
      <c r="G85" s="16" t="n"/>
      <c r="H85" s="18" t="n"/>
      <c r="I85" s="19" t="n"/>
      <c r="J85" s="17" t="n"/>
    </row>
    <row r="86">
      <c r="A86" s="16" t="n"/>
      <c r="B86" s="17" t="n"/>
      <c r="C86" s="17" t="n"/>
      <c r="D86" s="17" t="n"/>
      <c r="E86" s="17" t="n"/>
      <c r="F86" s="17" t="n"/>
      <c r="G86" s="16" t="n"/>
      <c r="H86" s="18" t="n"/>
      <c r="I86" s="19" t="n"/>
      <c r="J86" s="17" t="n"/>
    </row>
    <row r="87">
      <c r="A87" s="16" t="n"/>
      <c r="B87" s="17" t="n"/>
      <c r="C87" s="17" t="n"/>
      <c r="D87" s="17" t="n"/>
      <c r="E87" s="17" t="n"/>
      <c r="F87" s="17" t="n"/>
      <c r="G87" s="16" t="n"/>
      <c r="H87" s="18" t="n"/>
      <c r="I87" s="19" t="n"/>
      <c r="J87" s="17" t="n"/>
    </row>
    <row r="88">
      <c r="A88" s="16" t="n"/>
      <c r="B88" s="17" t="n"/>
      <c r="C88" s="17" t="n"/>
      <c r="D88" s="17" t="n"/>
      <c r="E88" s="17" t="n"/>
      <c r="F88" s="17" t="n"/>
      <c r="G88" s="16" t="n"/>
      <c r="H88" s="18" t="n"/>
      <c r="I88" s="19" t="n"/>
      <c r="J88" s="17" t="n"/>
    </row>
    <row r="89">
      <c r="A89" s="16" t="n"/>
      <c r="B89" s="17" t="n"/>
      <c r="C89" s="17" t="n"/>
      <c r="D89" s="17" t="n"/>
      <c r="E89" s="17" t="n"/>
      <c r="F89" s="17" t="n"/>
      <c r="G89" s="16" t="n"/>
      <c r="H89" s="18" t="n"/>
      <c r="I89" s="19" t="n"/>
      <c r="J89" s="17" t="n"/>
    </row>
    <row r="90">
      <c r="A90" s="16" t="n"/>
      <c r="B90" s="17" t="n"/>
      <c r="C90" s="17" t="n"/>
      <c r="D90" s="17" t="n"/>
      <c r="E90" s="17" t="n"/>
      <c r="F90" s="17" t="n"/>
      <c r="G90" s="16" t="n"/>
      <c r="H90" s="18" t="n"/>
      <c r="I90" s="19" t="n"/>
      <c r="J90" s="17" t="n"/>
    </row>
    <row r="92">
      <c r="A92" s="10" t="inlineStr">
        <is>
          <t>Szablon Toolero — system do ewidencji sprzętu i wypożyczeń. Gdy Excel przestanie wystarczać: toolero.pl</t>
        </is>
      </c>
    </row>
  </sheetData>
  <mergeCells count="1">
    <mergeCell ref="A92:J92"/>
  </mergeCells>
  <conditionalFormatting sqref="G6:G90">
    <cfRule type="cellIs" priority="1" operator="equal" dxfId="0">
      <formula>"Dostępny"</formula>
    </cfRule>
    <cfRule type="cellIs" priority="2" operator="equal" dxfId="1">
      <formula>"Wypożyczony"</formula>
    </cfRule>
    <cfRule type="cellIs" priority="3" operator="equal" dxfId="2">
      <formula>"W serwisie"</formula>
    </cfRule>
  </conditionalFormatting>
  <dataValidations count="4">
    <dataValidation sqref="C6:C90" showDropDown="0" showInputMessage="0" showErrorMessage="0" allowBlank="1" errorTitle="Nieprawidłowa wartość" error="Wybierz wartość z listy (edytuj listy w arkuszu „Słowniki”)." type="list">
      <formula1>'Słowniki'!$A$6:$A$45</formula1>
    </dataValidation>
    <dataValidation sqref="E6:E90" showDropDown="0" showInputMessage="0" showErrorMessage="0" allowBlank="1" errorTitle="Nieprawidłowa wartość" error="Wybierz wartość z listy (edytuj listy w arkuszu „Słowniki”)." type="list">
      <formula1>'Słowniki'!$C$6:$C$45</formula1>
    </dataValidation>
    <dataValidation sqref="F6:F90" showDropDown="0" showInputMessage="0" showErrorMessage="0" allowBlank="1" errorTitle="Nieprawidłowa wartość" error="Wybierz wartość z listy (edytuj listy w arkuszu „Słowniki”)." type="list">
      <formula1>'Słowniki'!$E$6:$E$45</formula1>
    </dataValidation>
    <dataValidation sqref="G6:G90" showDropDown="0" showInputMessage="0" showErrorMessage="0" allowBlank="1" errorTitle="Nieprawidłowa wartość" error="Wybierz wartość z listy (edytuj listy w arkuszu „Słowniki”)." type="list">
      <formula1>'Słowniki'!$G$6:$G$45</formula1>
    </dataValidation>
  </dataValidations>
  <pageMargins left="0.75" right="0.75" top="1" bottom="1" header="0.5" footer="0.5"/>
  <pageSetup orientation="landscape" fitToHeight="0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CB2D00"/>
    <outlinePr summaryBelow="1" summaryRight="1"/>
    <pageSetUpPr fitToPage="1"/>
  </sheetPr>
  <dimension ref="A1:K90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18" customWidth="1" min="3" max="3"/>
    <col width="22" customWidth="1" min="4" max="4"/>
    <col width="15" customWidth="1" min="5" max="5"/>
    <col width="15" customWidth="1" min="6" max="6"/>
    <col width="15" customWidth="1" min="7" max="7"/>
    <col width="14" customWidth="1" min="8" max="8"/>
    <col width="14" customWidth="1" min="9" max="9"/>
    <col width="15" customWidth="1" min="10" max="10"/>
    <col width="26" customWidth="1" min="11" max="11"/>
  </cols>
  <sheetData>
    <row r="1" ht="30" customHeight="1">
      <c r="D1" s="1" t="inlineStr">
        <is>
          <t>Wypożyczenia</t>
        </is>
      </c>
    </row>
    <row r="2" ht="16" customHeight="1">
      <c r="D2" s="2" t="inlineStr">
        <is>
          <t>Kto, co i kiedy pobrał. „Stan” liczy się sam z dat.</t>
        </is>
      </c>
    </row>
    <row r="3" ht="6" customHeight="1">
      <c r="A3" s="3" t="n"/>
      <c r="B3" s="3" t="n"/>
      <c r="C3" s="3" t="n"/>
      <c r="D3" s="3" t="n"/>
      <c r="E3" s="3" t="n"/>
      <c r="F3" s="3" t="n"/>
      <c r="G3" s="3" t="n"/>
      <c r="H3" s="3" t="n"/>
      <c r="I3" s="3" t="n"/>
      <c r="J3" s="3" t="n"/>
      <c r="K3" s="3" t="n"/>
    </row>
    <row r="5" ht="30" customHeight="1">
      <c r="A5" s="11" t="inlineStr">
        <is>
          <t>Lp</t>
        </is>
      </c>
      <c r="B5" s="11" t="inlineStr">
        <is>
          <t>Sprzęt</t>
        </is>
      </c>
      <c r="C5" s="11" t="inlineStr">
        <is>
          <t>Numer seryjny</t>
        </is>
      </c>
      <c r="D5" s="11" t="inlineStr">
        <is>
          <t>Pobrał (osoba)</t>
        </is>
      </c>
      <c r="E5" s="11" t="inlineStr">
        <is>
          <t>Kontakt</t>
        </is>
      </c>
      <c r="F5" s="11" t="inlineStr">
        <is>
          <t>Data pobrania</t>
        </is>
      </c>
      <c r="G5" s="11" t="inlineStr">
        <is>
          <t>Planowany zwrot</t>
        </is>
      </c>
      <c r="H5" s="11" t="inlineStr">
        <is>
          <t>Data zwrotu</t>
        </is>
      </c>
      <c r="I5" s="11" t="inlineStr">
        <is>
          <t>Stan</t>
        </is>
      </c>
      <c r="J5" s="11" t="inlineStr">
        <is>
          <t>Dni po terminie</t>
        </is>
      </c>
      <c r="K5" s="11" t="inlineStr">
        <is>
          <t>Uwagi</t>
        </is>
      </c>
    </row>
    <row r="6">
      <c r="A6" s="12" t="n">
        <v>1</v>
      </c>
      <c r="B6" s="13" t="inlineStr">
        <is>
          <t>Pompa szlamowa Honda WT30</t>
        </is>
      </c>
      <c r="C6" s="20">
        <f>IFERROR(INDEX('Lista sprzętu'!$D$6:$D$1000,MATCH(B6,'Lista sprzętu'!$B$6:$B$1000,0)),"")</f>
        <v/>
      </c>
      <c r="D6" s="13" t="inlineStr">
        <is>
          <t>Jan Nowak</t>
        </is>
      </c>
      <c r="E6" s="13" t="inlineStr">
        <is>
          <t>600 100 200</t>
        </is>
      </c>
      <c r="F6" s="15" t="n">
        <v>46198</v>
      </c>
      <c r="G6" s="15" t="n">
        <v>46218</v>
      </c>
      <c r="H6" s="15" t="inlineStr"/>
      <c r="I6" s="20">
        <f>IF($F6="","",IF($H6&lt;&gt;"","Zwrócone",IF($G6&lt;TODAY(),"Po terminie","Wydane")))</f>
        <v/>
      </c>
      <c r="J6" s="20">
        <f>IF(AND($H6="",$G6&lt;&gt;"",$G6&lt;TODAY()),TODAY()-$G6,"")</f>
        <v/>
      </c>
      <c r="K6" s="13" t="inlineStr">
        <is>
          <t>Budowa Kwiatowa</t>
        </is>
      </c>
    </row>
    <row r="7">
      <c r="A7" s="12" t="n">
        <v>2</v>
      </c>
      <c r="B7" s="13" t="inlineStr">
        <is>
          <t>Agregat prądotwórczy 5 kW</t>
        </is>
      </c>
      <c r="C7" s="20">
        <f>IFERROR(INDEX('Lista sprzętu'!$D$6:$D$1000,MATCH(B7,'Lista sprzętu'!$B$6:$B$1000,0)),"")</f>
        <v/>
      </c>
      <c r="D7" s="13" t="inlineStr">
        <is>
          <t>Ekipa 2 — Kowalski</t>
        </is>
      </c>
      <c r="E7" s="13" t="inlineStr">
        <is>
          <t>600 300 400</t>
        </is>
      </c>
      <c r="F7" s="15" t="n">
        <v>46170</v>
      </c>
      <c r="G7" s="15" t="n">
        <v>46177</v>
      </c>
      <c r="H7" s="15" t="inlineStr"/>
      <c r="I7" s="20">
        <f>IF($F7="","",IF($H7&lt;&gt;"","Zwrócone",IF($G7&lt;TODAY(),"Po terminie","Wydane")))</f>
        <v/>
      </c>
      <c r="J7" s="20">
        <f>IF(AND($H7="",$G7&lt;&gt;"",$G7&lt;TODAY()),TODAY()-$G7,"")</f>
        <v/>
      </c>
      <c r="K7" s="13" t="inlineStr">
        <is>
          <t>Monit wysłany</t>
        </is>
      </c>
    </row>
    <row r="8">
      <c r="A8" s="12" t="n">
        <v>3</v>
      </c>
      <c r="B8" s="13" t="inlineStr">
        <is>
          <t>Wiertarka udarowa Bosch GBH</t>
        </is>
      </c>
      <c r="C8" s="20">
        <f>IFERROR(INDEX('Lista sprzętu'!$D$6:$D$1000,MATCH(B8,'Lista sprzętu'!$B$6:$B$1000,0)),"")</f>
        <v/>
      </c>
      <c r="D8" s="13" t="inlineStr">
        <is>
          <t>Adam Wiśniewski</t>
        </is>
      </c>
      <c r="E8" s="13" t="inlineStr">
        <is>
          <t>600 500 600</t>
        </is>
      </c>
      <c r="F8" s="15" t="n">
        <v>46162</v>
      </c>
      <c r="G8" s="15" t="n">
        <v>46164</v>
      </c>
      <c r="H8" s="15" t="n">
        <v>46164</v>
      </c>
      <c r="I8" s="20">
        <f>IF($F8="","",IF($H8&lt;&gt;"","Zwrócone",IF($G8&lt;TODAY(),"Po terminie","Wydane")))</f>
        <v/>
      </c>
      <c r="J8" s="20">
        <f>IF(AND($H8="",$G8&lt;&gt;"",$G8&lt;TODAY()),TODAY()-$G8,"")</f>
        <v/>
      </c>
      <c r="K8" s="13" t="inlineStr">
        <is>
          <t>OK, bez uszkodzeń</t>
        </is>
      </c>
    </row>
    <row r="9">
      <c r="A9" s="16" t="n"/>
      <c r="B9" s="17" t="n"/>
      <c r="C9" s="20">
        <f>IFERROR(INDEX('Lista sprzętu'!$D$6:$D$1000,MATCH(B9,'Lista sprzętu'!$B$6:$B$1000,0)),"")</f>
        <v/>
      </c>
      <c r="D9" s="17" t="n"/>
      <c r="E9" s="17" t="n"/>
      <c r="F9" s="19" t="n"/>
      <c r="G9" s="19" t="n"/>
      <c r="H9" s="19" t="n"/>
      <c r="I9" s="20">
        <f>IF($F9="","",IF($H9&lt;&gt;"","Zwrócone",IF($G9&lt;TODAY(),"Po terminie","Wydane")))</f>
        <v/>
      </c>
      <c r="J9" s="20">
        <f>IF(AND($H9="",$G9&lt;&gt;"",$G9&lt;TODAY()),TODAY()-$G9,"")</f>
        <v/>
      </c>
      <c r="K9" s="17" t="n"/>
    </row>
    <row r="10">
      <c r="A10" s="16" t="n"/>
      <c r="B10" s="17" t="n"/>
      <c r="C10" s="20">
        <f>IFERROR(INDEX('Lista sprzętu'!$D$6:$D$1000,MATCH(B10,'Lista sprzętu'!$B$6:$B$1000,0)),"")</f>
        <v/>
      </c>
      <c r="D10" s="17" t="n"/>
      <c r="E10" s="17" t="n"/>
      <c r="F10" s="19" t="n"/>
      <c r="G10" s="19" t="n"/>
      <c r="H10" s="19" t="n"/>
      <c r="I10" s="20">
        <f>IF($F10="","",IF($H10&lt;&gt;"","Zwrócone",IF($G10&lt;TODAY(),"Po terminie","Wydane")))</f>
        <v/>
      </c>
      <c r="J10" s="20">
        <f>IF(AND($H10="",$G10&lt;&gt;"",$G10&lt;TODAY()),TODAY()-$G10,"")</f>
        <v/>
      </c>
      <c r="K10" s="17" t="n"/>
    </row>
    <row r="11">
      <c r="A11" s="16" t="n"/>
      <c r="B11" s="17" t="n"/>
      <c r="C11" s="20">
        <f>IFERROR(INDEX('Lista sprzętu'!$D$6:$D$1000,MATCH(B11,'Lista sprzętu'!$B$6:$B$1000,0)),"")</f>
        <v/>
      </c>
      <c r="D11" s="17" t="n"/>
      <c r="E11" s="17" t="n"/>
      <c r="F11" s="19" t="n"/>
      <c r="G11" s="19" t="n"/>
      <c r="H11" s="19" t="n"/>
      <c r="I11" s="20">
        <f>IF($F11="","",IF($H11&lt;&gt;"","Zwrócone",IF($G11&lt;TODAY(),"Po terminie","Wydane")))</f>
        <v/>
      </c>
      <c r="J11" s="20">
        <f>IF(AND($H11="",$G11&lt;&gt;"",$G11&lt;TODAY()),TODAY()-$G11,"")</f>
        <v/>
      </c>
      <c r="K11" s="17" t="n"/>
    </row>
    <row r="12">
      <c r="A12" s="16" t="n"/>
      <c r="B12" s="17" t="n"/>
      <c r="C12" s="20">
        <f>IFERROR(INDEX('Lista sprzętu'!$D$6:$D$1000,MATCH(B12,'Lista sprzętu'!$B$6:$B$1000,0)),"")</f>
        <v/>
      </c>
      <c r="D12" s="17" t="n"/>
      <c r="E12" s="17" t="n"/>
      <c r="F12" s="19" t="n"/>
      <c r="G12" s="19" t="n"/>
      <c r="H12" s="19" t="n"/>
      <c r="I12" s="20">
        <f>IF($F12="","",IF($H12&lt;&gt;"","Zwrócone",IF($G12&lt;TODAY(),"Po terminie","Wydane")))</f>
        <v/>
      </c>
      <c r="J12" s="20">
        <f>IF(AND($H12="",$G12&lt;&gt;"",$G12&lt;TODAY()),TODAY()-$G12,"")</f>
        <v/>
      </c>
      <c r="K12" s="17" t="n"/>
    </row>
    <row r="13">
      <c r="A13" s="16" t="n"/>
      <c r="B13" s="17" t="n"/>
      <c r="C13" s="20">
        <f>IFERROR(INDEX('Lista sprzętu'!$D$6:$D$1000,MATCH(B13,'Lista sprzętu'!$B$6:$B$1000,0)),"")</f>
        <v/>
      </c>
      <c r="D13" s="17" t="n"/>
      <c r="E13" s="17" t="n"/>
      <c r="F13" s="19" t="n"/>
      <c r="G13" s="19" t="n"/>
      <c r="H13" s="19" t="n"/>
      <c r="I13" s="20">
        <f>IF($F13="","",IF($H13&lt;&gt;"","Zwrócone",IF($G13&lt;TODAY(),"Po terminie","Wydane")))</f>
        <v/>
      </c>
      <c r="J13" s="20">
        <f>IF(AND($H13="",$G13&lt;&gt;"",$G13&lt;TODAY()),TODAY()-$G13,"")</f>
        <v/>
      </c>
      <c r="K13" s="17" t="n"/>
    </row>
    <row r="14">
      <c r="A14" s="16" t="n"/>
      <c r="B14" s="17" t="n"/>
      <c r="C14" s="20">
        <f>IFERROR(INDEX('Lista sprzętu'!$D$6:$D$1000,MATCH(B14,'Lista sprzętu'!$B$6:$B$1000,0)),"")</f>
        <v/>
      </c>
      <c r="D14" s="17" t="n"/>
      <c r="E14" s="17" t="n"/>
      <c r="F14" s="19" t="n"/>
      <c r="G14" s="19" t="n"/>
      <c r="H14" s="19" t="n"/>
      <c r="I14" s="20">
        <f>IF($F14="","",IF($H14&lt;&gt;"","Zwrócone",IF($G14&lt;TODAY(),"Po terminie","Wydane")))</f>
        <v/>
      </c>
      <c r="J14" s="20">
        <f>IF(AND($H14="",$G14&lt;&gt;"",$G14&lt;TODAY()),TODAY()-$G14,"")</f>
        <v/>
      </c>
      <c r="K14" s="17" t="n"/>
    </row>
    <row r="15">
      <c r="A15" s="16" t="n"/>
      <c r="B15" s="17" t="n"/>
      <c r="C15" s="20">
        <f>IFERROR(INDEX('Lista sprzętu'!$D$6:$D$1000,MATCH(B15,'Lista sprzętu'!$B$6:$B$1000,0)),"")</f>
        <v/>
      </c>
      <c r="D15" s="17" t="n"/>
      <c r="E15" s="17" t="n"/>
      <c r="F15" s="19" t="n"/>
      <c r="G15" s="19" t="n"/>
      <c r="H15" s="19" t="n"/>
      <c r="I15" s="20">
        <f>IF($F15="","",IF($H15&lt;&gt;"","Zwrócone",IF($G15&lt;TODAY(),"Po terminie","Wydane")))</f>
        <v/>
      </c>
      <c r="J15" s="20">
        <f>IF(AND($H15="",$G15&lt;&gt;"",$G15&lt;TODAY()),TODAY()-$G15,"")</f>
        <v/>
      </c>
      <c r="K15" s="17" t="n"/>
    </row>
    <row r="16">
      <c r="A16" s="16" t="n"/>
      <c r="B16" s="17" t="n"/>
      <c r="C16" s="20">
        <f>IFERROR(INDEX('Lista sprzętu'!$D$6:$D$1000,MATCH(B16,'Lista sprzętu'!$B$6:$B$1000,0)),"")</f>
        <v/>
      </c>
      <c r="D16" s="17" t="n"/>
      <c r="E16" s="17" t="n"/>
      <c r="F16" s="19" t="n"/>
      <c r="G16" s="19" t="n"/>
      <c r="H16" s="19" t="n"/>
      <c r="I16" s="20">
        <f>IF($F16="","",IF($H16&lt;&gt;"","Zwrócone",IF($G16&lt;TODAY(),"Po terminie","Wydane")))</f>
        <v/>
      </c>
      <c r="J16" s="20">
        <f>IF(AND($H16="",$G16&lt;&gt;"",$G16&lt;TODAY()),TODAY()-$G16,"")</f>
        <v/>
      </c>
      <c r="K16" s="17" t="n"/>
    </row>
    <row r="17">
      <c r="A17" s="16" t="n"/>
      <c r="B17" s="17" t="n"/>
      <c r="C17" s="20">
        <f>IFERROR(INDEX('Lista sprzętu'!$D$6:$D$1000,MATCH(B17,'Lista sprzętu'!$B$6:$B$1000,0)),"")</f>
        <v/>
      </c>
      <c r="D17" s="17" t="n"/>
      <c r="E17" s="17" t="n"/>
      <c r="F17" s="19" t="n"/>
      <c r="G17" s="19" t="n"/>
      <c r="H17" s="19" t="n"/>
      <c r="I17" s="20">
        <f>IF($F17="","",IF($H17&lt;&gt;"","Zwrócone",IF($G17&lt;TODAY(),"Po terminie","Wydane")))</f>
        <v/>
      </c>
      <c r="J17" s="20">
        <f>IF(AND($H17="",$G17&lt;&gt;"",$G17&lt;TODAY()),TODAY()-$G17,"")</f>
        <v/>
      </c>
      <c r="K17" s="17" t="n"/>
    </row>
    <row r="18">
      <c r="A18" s="16" t="n"/>
      <c r="B18" s="17" t="n"/>
      <c r="C18" s="20">
        <f>IFERROR(INDEX('Lista sprzętu'!$D$6:$D$1000,MATCH(B18,'Lista sprzętu'!$B$6:$B$1000,0)),"")</f>
        <v/>
      </c>
      <c r="D18" s="17" t="n"/>
      <c r="E18" s="17" t="n"/>
      <c r="F18" s="19" t="n"/>
      <c r="G18" s="19" t="n"/>
      <c r="H18" s="19" t="n"/>
      <c r="I18" s="20">
        <f>IF($F18="","",IF($H18&lt;&gt;"","Zwrócone",IF($G18&lt;TODAY(),"Po terminie","Wydane")))</f>
        <v/>
      </c>
      <c r="J18" s="20">
        <f>IF(AND($H18="",$G18&lt;&gt;"",$G18&lt;TODAY()),TODAY()-$G18,"")</f>
        <v/>
      </c>
      <c r="K18" s="17" t="n"/>
    </row>
    <row r="19">
      <c r="A19" s="16" t="n"/>
      <c r="B19" s="17" t="n"/>
      <c r="C19" s="20">
        <f>IFERROR(INDEX('Lista sprzętu'!$D$6:$D$1000,MATCH(B19,'Lista sprzętu'!$B$6:$B$1000,0)),"")</f>
        <v/>
      </c>
      <c r="D19" s="17" t="n"/>
      <c r="E19" s="17" t="n"/>
      <c r="F19" s="19" t="n"/>
      <c r="G19" s="19" t="n"/>
      <c r="H19" s="19" t="n"/>
      <c r="I19" s="20">
        <f>IF($F19="","",IF($H19&lt;&gt;"","Zwrócone",IF($G19&lt;TODAY(),"Po terminie","Wydane")))</f>
        <v/>
      </c>
      <c r="J19" s="20">
        <f>IF(AND($H19="",$G19&lt;&gt;"",$G19&lt;TODAY()),TODAY()-$G19,"")</f>
        <v/>
      </c>
      <c r="K19" s="17" t="n"/>
    </row>
    <row r="20">
      <c r="A20" s="16" t="n"/>
      <c r="B20" s="17" t="n"/>
      <c r="C20" s="20">
        <f>IFERROR(INDEX('Lista sprzętu'!$D$6:$D$1000,MATCH(B20,'Lista sprzętu'!$B$6:$B$1000,0)),"")</f>
        <v/>
      </c>
      <c r="D20" s="17" t="n"/>
      <c r="E20" s="17" t="n"/>
      <c r="F20" s="19" t="n"/>
      <c r="G20" s="19" t="n"/>
      <c r="H20" s="19" t="n"/>
      <c r="I20" s="20">
        <f>IF($F20="","",IF($H20&lt;&gt;"","Zwrócone",IF($G20&lt;TODAY(),"Po terminie","Wydane")))</f>
        <v/>
      </c>
      <c r="J20" s="20">
        <f>IF(AND($H20="",$G20&lt;&gt;"",$G20&lt;TODAY()),TODAY()-$G20,"")</f>
        <v/>
      </c>
      <c r="K20" s="17" t="n"/>
    </row>
    <row r="21">
      <c r="A21" s="16" t="n"/>
      <c r="B21" s="17" t="n"/>
      <c r="C21" s="20">
        <f>IFERROR(INDEX('Lista sprzętu'!$D$6:$D$1000,MATCH(B21,'Lista sprzętu'!$B$6:$B$1000,0)),"")</f>
        <v/>
      </c>
      <c r="D21" s="17" t="n"/>
      <c r="E21" s="17" t="n"/>
      <c r="F21" s="19" t="n"/>
      <c r="G21" s="19" t="n"/>
      <c r="H21" s="19" t="n"/>
      <c r="I21" s="20">
        <f>IF($F21="","",IF($H21&lt;&gt;"","Zwrócone",IF($G21&lt;TODAY(),"Po terminie","Wydane")))</f>
        <v/>
      </c>
      <c r="J21" s="20">
        <f>IF(AND($H21="",$G21&lt;&gt;"",$G21&lt;TODAY()),TODAY()-$G21,"")</f>
        <v/>
      </c>
      <c r="K21" s="17" t="n"/>
    </row>
    <row r="22">
      <c r="A22" s="16" t="n"/>
      <c r="B22" s="17" t="n"/>
      <c r="C22" s="20">
        <f>IFERROR(INDEX('Lista sprzętu'!$D$6:$D$1000,MATCH(B22,'Lista sprzętu'!$B$6:$B$1000,0)),"")</f>
        <v/>
      </c>
      <c r="D22" s="17" t="n"/>
      <c r="E22" s="17" t="n"/>
      <c r="F22" s="19" t="n"/>
      <c r="G22" s="19" t="n"/>
      <c r="H22" s="19" t="n"/>
      <c r="I22" s="20">
        <f>IF($F22="","",IF($H22&lt;&gt;"","Zwrócone",IF($G22&lt;TODAY(),"Po terminie","Wydane")))</f>
        <v/>
      </c>
      <c r="J22" s="20">
        <f>IF(AND($H22="",$G22&lt;&gt;"",$G22&lt;TODAY()),TODAY()-$G22,"")</f>
        <v/>
      </c>
      <c r="K22" s="17" t="n"/>
    </row>
    <row r="23">
      <c r="A23" s="16" t="n"/>
      <c r="B23" s="17" t="n"/>
      <c r="C23" s="20">
        <f>IFERROR(INDEX('Lista sprzętu'!$D$6:$D$1000,MATCH(B23,'Lista sprzętu'!$B$6:$B$1000,0)),"")</f>
        <v/>
      </c>
      <c r="D23" s="17" t="n"/>
      <c r="E23" s="17" t="n"/>
      <c r="F23" s="19" t="n"/>
      <c r="G23" s="19" t="n"/>
      <c r="H23" s="19" t="n"/>
      <c r="I23" s="20">
        <f>IF($F23="","",IF($H23&lt;&gt;"","Zwrócone",IF($G23&lt;TODAY(),"Po terminie","Wydane")))</f>
        <v/>
      </c>
      <c r="J23" s="20">
        <f>IF(AND($H23="",$G23&lt;&gt;"",$G23&lt;TODAY()),TODAY()-$G23,"")</f>
        <v/>
      </c>
      <c r="K23" s="17" t="n"/>
    </row>
    <row r="24">
      <c r="A24" s="16" t="n"/>
      <c r="B24" s="17" t="n"/>
      <c r="C24" s="20">
        <f>IFERROR(INDEX('Lista sprzętu'!$D$6:$D$1000,MATCH(B24,'Lista sprzętu'!$B$6:$B$1000,0)),"")</f>
        <v/>
      </c>
      <c r="D24" s="17" t="n"/>
      <c r="E24" s="17" t="n"/>
      <c r="F24" s="19" t="n"/>
      <c r="G24" s="19" t="n"/>
      <c r="H24" s="19" t="n"/>
      <c r="I24" s="20">
        <f>IF($F24="","",IF($H24&lt;&gt;"","Zwrócone",IF($G24&lt;TODAY(),"Po terminie","Wydane")))</f>
        <v/>
      </c>
      <c r="J24" s="20">
        <f>IF(AND($H24="",$G24&lt;&gt;"",$G24&lt;TODAY()),TODAY()-$G24,"")</f>
        <v/>
      </c>
      <c r="K24" s="17" t="n"/>
    </row>
    <row r="25">
      <c r="A25" s="16" t="n"/>
      <c r="B25" s="17" t="n"/>
      <c r="C25" s="20">
        <f>IFERROR(INDEX('Lista sprzętu'!$D$6:$D$1000,MATCH(B25,'Lista sprzętu'!$B$6:$B$1000,0)),"")</f>
        <v/>
      </c>
      <c r="D25" s="17" t="n"/>
      <c r="E25" s="17" t="n"/>
      <c r="F25" s="19" t="n"/>
      <c r="G25" s="19" t="n"/>
      <c r="H25" s="19" t="n"/>
      <c r="I25" s="20">
        <f>IF($F25="","",IF($H25&lt;&gt;"","Zwrócone",IF($G25&lt;TODAY(),"Po terminie","Wydane")))</f>
        <v/>
      </c>
      <c r="J25" s="20">
        <f>IF(AND($H25="",$G25&lt;&gt;"",$G25&lt;TODAY()),TODAY()-$G25,"")</f>
        <v/>
      </c>
      <c r="K25" s="17" t="n"/>
    </row>
    <row r="26">
      <c r="A26" s="16" t="n"/>
      <c r="B26" s="17" t="n"/>
      <c r="C26" s="20">
        <f>IFERROR(INDEX('Lista sprzętu'!$D$6:$D$1000,MATCH(B26,'Lista sprzętu'!$B$6:$B$1000,0)),"")</f>
        <v/>
      </c>
      <c r="D26" s="17" t="n"/>
      <c r="E26" s="17" t="n"/>
      <c r="F26" s="19" t="n"/>
      <c r="G26" s="19" t="n"/>
      <c r="H26" s="19" t="n"/>
      <c r="I26" s="20">
        <f>IF($F26="","",IF($H26&lt;&gt;"","Zwrócone",IF($G26&lt;TODAY(),"Po terminie","Wydane")))</f>
        <v/>
      </c>
      <c r="J26" s="20">
        <f>IF(AND($H26="",$G26&lt;&gt;"",$G26&lt;TODAY()),TODAY()-$G26,"")</f>
        <v/>
      </c>
      <c r="K26" s="17" t="n"/>
    </row>
    <row r="27">
      <c r="A27" s="16" t="n"/>
      <c r="B27" s="17" t="n"/>
      <c r="C27" s="20">
        <f>IFERROR(INDEX('Lista sprzętu'!$D$6:$D$1000,MATCH(B27,'Lista sprzętu'!$B$6:$B$1000,0)),"")</f>
        <v/>
      </c>
      <c r="D27" s="17" t="n"/>
      <c r="E27" s="17" t="n"/>
      <c r="F27" s="19" t="n"/>
      <c r="G27" s="19" t="n"/>
      <c r="H27" s="19" t="n"/>
      <c r="I27" s="20">
        <f>IF($F27="","",IF($H27&lt;&gt;"","Zwrócone",IF($G27&lt;TODAY(),"Po terminie","Wydane")))</f>
        <v/>
      </c>
      <c r="J27" s="20">
        <f>IF(AND($H27="",$G27&lt;&gt;"",$G27&lt;TODAY()),TODAY()-$G27,"")</f>
        <v/>
      </c>
      <c r="K27" s="17" t="n"/>
    </row>
    <row r="28">
      <c r="A28" s="16" t="n"/>
      <c r="B28" s="17" t="n"/>
      <c r="C28" s="20">
        <f>IFERROR(INDEX('Lista sprzętu'!$D$6:$D$1000,MATCH(B28,'Lista sprzętu'!$B$6:$B$1000,0)),"")</f>
        <v/>
      </c>
      <c r="D28" s="17" t="n"/>
      <c r="E28" s="17" t="n"/>
      <c r="F28" s="19" t="n"/>
      <c r="G28" s="19" t="n"/>
      <c r="H28" s="19" t="n"/>
      <c r="I28" s="20">
        <f>IF($F28="","",IF($H28&lt;&gt;"","Zwrócone",IF($G28&lt;TODAY(),"Po terminie","Wydane")))</f>
        <v/>
      </c>
      <c r="J28" s="20">
        <f>IF(AND($H28="",$G28&lt;&gt;"",$G28&lt;TODAY()),TODAY()-$G28,"")</f>
        <v/>
      </c>
      <c r="K28" s="17" t="n"/>
    </row>
    <row r="29">
      <c r="A29" s="16" t="n"/>
      <c r="B29" s="17" t="n"/>
      <c r="C29" s="20">
        <f>IFERROR(INDEX('Lista sprzętu'!$D$6:$D$1000,MATCH(B29,'Lista sprzętu'!$B$6:$B$1000,0)),"")</f>
        <v/>
      </c>
      <c r="D29" s="17" t="n"/>
      <c r="E29" s="17" t="n"/>
      <c r="F29" s="19" t="n"/>
      <c r="G29" s="19" t="n"/>
      <c r="H29" s="19" t="n"/>
      <c r="I29" s="20">
        <f>IF($F29="","",IF($H29&lt;&gt;"","Zwrócone",IF($G29&lt;TODAY(),"Po terminie","Wydane")))</f>
        <v/>
      </c>
      <c r="J29" s="20">
        <f>IF(AND($H29="",$G29&lt;&gt;"",$G29&lt;TODAY()),TODAY()-$G29,"")</f>
        <v/>
      </c>
      <c r="K29" s="17" t="n"/>
    </row>
    <row r="30">
      <c r="A30" s="16" t="n"/>
      <c r="B30" s="17" t="n"/>
      <c r="C30" s="20">
        <f>IFERROR(INDEX('Lista sprzętu'!$D$6:$D$1000,MATCH(B30,'Lista sprzętu'!$B$6:$B$1000,0)),"")</f>
        <v/>
      </c>
      <c r="D30" s="17" t="n"/>
      <c r="E30" s="17" t="n"/>
      <c r="F30" s="19" t="n"/>
      <c r="G30" s="19" t="n"/>
      <c r="H30" s="19" t="n"/>
      <c r="I30" s="20">
        <f>IF($F30="","",IF($H30&lt;&gt;"","Zwrócone",IF($G30&lt;TODAY(),"Po terminie","Wydane")))</f>
        <v/>
      </c>
      <c r="J30" s="20">
        <f>IF(AND($H30="",$G30&lt;&gt;"",$G30&lt;TODAY()),TODAY()-$G30,"")</f>
        <v/>
      </c>
      <c r="K30" s="17" t="n"/>
    </row>
    <row r="31">
      <c r="A31" s="16" t="n"/>
      <c r="B31" s="17" t="n"/>
      <c r="C31" s="20">
        <f>IFERROR(INDEX('Lista sprzętu'!$D$6:$D$1000,MATCH(B31,'Lista sprzętu'!$B$6:$B$1000,0)),"")</f>
        <v/>
      </c>
      <c r="D31" s="17" t="n"/>
      <c r="E31" s="17" t="n"/>
      <c r="F31" s="19" t="n"/>
      <c r="G31" s="19" t="n"/>
      <c r="H31" s="19" t="n"/>
      <c r="I31" s="20">
        <f>IF($F31="","",IF($H31&lt;&gt;"","Zwrócone",IF($G31&lt;TODAY(),"Po terminie","Wydane")))</f>
        <v/>
      </c>
      <c r="J31" s="20">
        <f>IF(AND($H31="",$G31&lt;&gt;"",$G31&lt;TODAY()),TODAY()-$G31,"")</f>
        <v/>
      </c>
      <c r="K31" s="17" t="n"/>
    </row>
    <row r="32">
      <c r="A32" s="16" t="n"/>
      <c r="B32" s="17" t="n"/>
      <c r="C32" s="20">
        <f>IFERROR(INDEX('Lista sprzętu'!$D$6:$D$1000,MATCH(B32,'Lista sprzętu'!$B$6:$B$1000,0)),"")</f>
        <v/>
      </c>
      <c r="D32" s="17" t="n"/>
      <c r="E32" s="17" t="n"/>
      <c r="F32" s="19" t="n"/>
      <c r="G32" s="19" t="n"/>
      <c r="H32" s="19" t="n"/>
      <c r="I32" s="20">
        <f>IF($F32="","",IF($H32&lt;&gt;"","Zwrócone",IF($G32&lt;TODAY(),"Po terminie","Wydane")))</f>
        <v/>
      </c>
      <c r="J32" s="20">
        <f>IF(AND($H32="",$G32&lt;&gt;"",$G32&lt;TODAY()),TODAY()-$G32,"")</f>
        <v/>
      </c>
      <c r="K32" s="17" t="n"/>
    </row>
    <row r="33">
      <c r="A33" s="16" t="n"/>
      <c r="B33" s="17" t="n"/>
      <c r="C33" s="20">
        <f>IFERROR(INDEX('Lista sprzętu'!$D$6:$D$1000,MATCH(B33,'Lista sprzętu'!$B$6:$B$1000,0)),"")</f>
        <v/>
      </c>
      <c r="D33" s="17" t="n"/>
      <c r="E33" s="17" t="n"/>
      <c r="F33" s="19" t="n"/>
      <c r="G33" s="19" t="n"/>
      <c r="H33" s="19" t="n"/>
      <c r="I33" s="20">
        <f>IF($F33="","",IF($H33&lt;&gt;"","Zwrócone",IF($G33&lt;TODAY(),"Po terminie","Wydane")))</f>
        <v/>
      </c>
      <c r="J33" s="20">
        <f>IF(AND($H33="",$G33&lt;&gt;"",$G33&lt;TODAY()),TODAY()-$G33,"")</f>
        <v/>
      </c>
      <c r="K33" s="17" t="n"/>
    </row>
    <row r="34">
      <c r="A34" s="16" t="n"/>
      <c r="B34" s="17" t="n"/>
      <c r="C34" s="20">
        <f>IFERROR(INDEX('Lista sprzętu'!$D$6:$D$1000,MATCH(B34,'Lista sprzętu'!$B$6:$B$1000,0)),"")</f>
        <v/>
      </c>
      <c r="D34" s="17" t="n"/>
      <c r="E34" s="17" t="n"/>
      <c r="F34" s="19" t="n"/>
      <c r="G34" s="19" t="n"/>
      <c r="H34" s="19" t="n"/>
      <c r="I34" s="20">
        <f>IF($F34="","",IF($H34&lt;&gt;"","Zwrócone",IF($G34&lt;TODAY(),"Po terminie","Wydane")))</f>
        <v/>
      </c>
      <c r="J34" s="20">
        <f>IF(AND($H34="",$G34&lt;&gt;"",$G34&lt;TODAY()),TODAY()-$G34,"")</f>
        <v/>
      </c>
      <c r="K34" s="17" t="n"/>
    </row>
    <row r="35">
      <c r="A35" s="16" t="n"/>
      <c r="B35" s="17" t="n"/>
      <c r="C35" s="20">
        <f>IFERROR(INDEX('Lista sprzętu'!$D$6:$D$1000,MATCH(B35,'Lista sprzętu'!$B$6:$B$1000,0)),"")</f>
        <v/>
      </c>
      <c r="D35" s="17" t="n"/>
      <c r="E35" s="17" t="n"/>
      <c r="F35" s="19" t="n"/>
      <c r="G35" s="19" t="n"/>
      <c r="H35" s="19" t="n"/>
      <c r="I35" s="20">
        <f>IF($F35="","",IF($H35&lt;&gt;"","Zwrócone",IF($G35&lt;TODAY(),"Po terminie","Wydane")))</f>
        <v/>
      </c>
      <c r="J35" s="20">
        <f>IF(AND($H35="",$G35&lt;&gt;"",$G35&lt;TODAY()),TODAY()-$G35,"")</f>
        <v/>
      </c>
      <c r="K35" s="17" t="n"/>
    </row>
    <row r="36">
      <c r="A36" s="16" t="n"/>
      <c r="B36" s="17" t="n"/>
      <c r="C36" s="20">
        <f>IFERROR(INDEX('Lista sprzętu'!$D$6:$D$1000,MATCH(B36,'Lista sprzętu'!$B$6:$B$1000,0)),"")</f>
        <v/>
      </c>
      <c r="D36" s="17" t="n"/>
      <c r="E36" s="17" t="n"/>
      <c r="F36" s="19" t="n"/>
      <c r="G36" s="19" t="n"/>
      <c r="H36" s="19" t="n"/>
      <c r="I36" s="20">
        <f>IF($F36="","",IF($H36&lt;&gt;"","Zwrócone",IF($G36&lt;TODAY(),"Po terminie","Wydane")))</f>
        <v/>
      </c>
      <c r="J36" s="20">
        <f>IF(AND($H36="",$G36&lt;&gt;"",$G36&lt;TODAY()),TODAY()-$G36,"")</f>
        <v/>
      </c>
      <c r="K36" s="17" t="n"/>
    </row>
    <row r="37">
      <c r="A37" s="16" t="n"/>
      <c r="B37" s="17" t="n"/>
      <c r="C37" s="20">
        <f>IFERROR(INDEX('Lista sprzętu'!$D$6:$D$1000,MATCH(B37,'Lista sprzętu'!$B$6:$B$1000,0)),"")</f>
        <v/>
      </c>
      <c r="D37" s="17" t="n"/>
      <c r="E37" s="17" t="n"/>
      <c r="F37" s="19" t="n"/>
      <c r="G37" s="19" t="n"/>
      <c r="H37" s="19" t="n"/>
      <c r="I37" s="20">
        <f>IF($F37="","",IF($H37&lt;&gt;"","Zwrócone",IF($G37&lt;TODAY(),"Po terminie","Wydane")))</f>
        <v/>
      </c>
      <c r="J37" s="20">
        <f>IF(AND($H37="",$G37&lt;&gt;"",$G37&lt;TODAY()),TODAY()-$G37,"")</f>
        <v/>
      </c>
      <c r="K37" s="17" t="n"/>
    </row>
    <row r="38">
      <c r="A38" s="16" t="n"/>
      <c r="B38" s="17" t="n"/>
      <c r="C38" s="20">
        <f>IFERROR(INDEX('Lista sprzętu'!$D$6:$D$1000,MATCH(B38,'Lista sprzętu'!$B$6:$B$1000,0)),"")</f>
        <v/>
      </c>
      <c r="D38" s="17" t="n"/>
      <c r="E38" s="17" t="n"/>
      <c r="F38" s="19" t="n"/>
      <c r="G38" s="19" t="n"/>
      <c r="H38" s="19" t="n"/>
      <c r="I38" s="20">
        <f>IF($F38="","",IF($H38&lt;&gt;"","Zwrócone",IF($G38&lt;TODAY(),"Po terminie","Wydane")))</f>
        <v/>
      </c>
      <c r="J38" s="20">
        <f>IF(AND($H38="",$G38&lt;&gt;"",$G38&lt;TODAY()),TODAY()-$G38,"")</f>
        <v/>
      </c>
      <c r="K38" s="17" t="n"/>
    </row>
    <row r="39">
      <c r="A39" s="16" t="n"/>
      <c r="B39" s="17" t="n"/>
      <c r="C39" s="20">
        <f>IFERROR(INDEX('Lista sprzętu'!$D$6:$D$1000,MATCH(B39,'Lista sprzętu'!$B$6:$B$1000,0)),"")</f>
        <v/>
      </c>
      <c r="D39" s="17" t="n"/>
      <c r="E39" s="17" t="n"/>
      <c r="F39" s="19" t="n"/>
      <c r="G39" s="19" t="n"/>
      <c r="H39" s="19" t="n"/>
      <c r="I39" s="20">
        <f>IF($F39="","",IF($H39&lt;&gt;"","Zwrócone",IF($G39&lt;TODAY(),"Po terminie","Wydane")))</f>
        <v/>
      </c>
      <c r="J39" s="20">
        <f>IF(AND($H39="",$G39&lt;&gt;"",$G39&lt;TODAY()),TODAY()-$G39,"")</f>
        <v/>
      </c>
      <c r="K39" s="17" t="n"/>
    </row>
    <row r="40">
      <c r="A40" s="16" t="n"/>
      <c r="B40" s="17" t="n"/>
      <c r="C40" s="20">
        <f>IFERROR(INDEX('Lista sprzętu'!$D$6:$D$1000,MATCH(B40,'Lista sprzętu'!$B$6:$B$1000,0)),"")</f>
        <v/>
      </c>
      <c r="D40" s="17" t="n"/>
      <c r="E40" s="17" t="n"/>
      <c r="F40" s="19" t="n"/>
      <c r="G40" s="19" t="n"/>
      <c r="H40" s="19" t="n"/>
      <c r="I40" s="20">
        <f>IF($F40="","",IF($H40&lt;&gt;"","Zwrócone",IF($G40&lt;TODAY(),"Po terminie","Wydane")))</f>
        <v/>
      </c>
      <c r="J40" s="20">
        <f>IF(AND($H40="",$G40&lt;&gt;"",$G40&lt;TODAY()),TODAY()-$G40,"")</f>
        <v/>
      </c>
      <c r="K40" s="17" t="n"/>
    </row>
    <row r="41">
      <c r="A41" s="16" t="n"/>
      <c r="B41" s="17" t="n"/>
      <c r="C41" s="20">
        <f>IFERROR(INDEX('Lista sprzętu'!$D$6:$D$1000,MATCH(B41,'Lista sprzętu'!$B$6:$B$1000,0)),"")</f>
        <v/>
      </c>
      <c r="D41" s="17" t="n"/>
      <c r="E41" s="17" t="n"/>
      <c r="F41" s="19" t="n"/>
      <c r="G41" s="19" t="n"/>
      <c r="H41" s="19" t="n"/>
      <c r="I41" s="20">
        <f>IF($F41="","",IF($H41&lt;&gt;"","Zwrócone",IF($G41&lt;TODAY(),"Po terminie","Wydane")))</f>
        <v/>
      </c>
      <c r="J41" s="20">
        <f>IF(AND($H41="",$G41&lt;&gt;"",$G41&lt;TODAY()),TODAY()-$G41,"")</f>
        <v/>
      </c>
      <c r="K41" s="17" t="n"/>
    </row>
    <row r="42">
      <c r="A42" s="16" t="n"/>
      <c r="B42" s="17" t="n"/>
      <c r="C42" s="20">
        <f>IFERROR(INDEX('Lista sprzętu'!$D$6:$D$1000,MATCH(B42,'Lista sprzętu'!$B$6:$B$1000,0)),"")</f>
        <v/>
      </c>
      <c r="D42" s="17" t="n"/>
      <c r="E42" s="17" t="n"/>
      <c r="F42" s="19" t="n"/>
      <c r="G42" s="19" t="n"/>
      <c r="H42" s="19" t="n"/>
      <c r="I42" s="20">
        <f>IF($F42="","",IF($H42&lt;&gt;"","Zwrócone",IF($G42&lt;TODAY(),"Po terminie","Wydane")))</f>
        <v/>
      </c>
      <c r="J42" s="20">
        <f>IF(AND($H42="",$G42&lt;&gt;"",$G42&lt;TODAY()),TODAY()-$G42,"")</f>
        <v/>
      </c>
      <c r="K42" s="17" t="n"/>
    </row>
    <row r="43">
      <c r="A43" s="16" t="n"/>
      <c r="B43" s="17" t="n"/>
      <c r="C43" s="20">
        <f>IFERROR(INDEX('Lista sprzętu'!$D$6:$D$1000,MATCH(B43,'Lista sprzętu'!$B$6:$B$1000,0)),"")</f>
        <v/>
      </c>
      <c r="D43" s="17" t="n"/>
      <c r="E43" s="17" t="n"/>
      <c r="F43" s="19" t="n"/>
      <c r="G43" s="19" t="n"/>
      <c r="H43" s="19" t="n"/>
      <c r="I43" s="20">
        <f>IF($F43="","",IF($H43&lt;&gt;"","Zwrócone",IF($G43&lt;TODAY(),"Po terminie","Wydane")))</f>
        <v/>
      </c>
      <c r="J43" s="20">
        <f>IF(AND($H43="",$G43&lt;&gt;"",$G43&lt;TODAY()),TODAY()-$G43,"")</f>
        <v/>
      </c>
      <c r="K43" s="17" t="n"/>
    </row>
    <row r="44">
      <c r="A44" s="16" t="n"/>
      <c r="B44" s="17" t="n"/>
      <c r="C44" s="20">
        <f>IFERROR(INDEX('Lista sprzętu'!$D$6:$D$1000,MATCH(B44,'Lista sprzętu'!$B$6:$B$1000,0)),"")</f>
        <v/>
      </c>
      <c r="D44" s="17" t="n"/>
      <c r="E44" s="17" t="n"/>
      <c r="F44" s="19" t="n"/>
      <c r="G44" s="19" t="n"/>
      <c r="H44" s="19" t="n"/>
      <c r="I44" s="20">
        <f>IF($F44="","",IF($H44&lt;&gt;"","Zwrócone",IF($G44&lt;TODAY(),"Po terminie","Wydane")))</f>
        <v/>
      </c>
      <c r="J44" s="20">
        <f>IF(AND($H44="",$G44&lt;&gt;"",$G44&lt;TODAY()),TODAY()-$G44,"")</f>
        <v/>
      </c>
      <c r="K44" s="17" t="n"/>
    </row>
    <row r="45">
      <c r="A45" s="16" t="n"/>
      <c r="B45" s="17" t="n"/>
      <c r="C45" s="20">
        <f>IFERROR(INDEX('Lista sprzętu'!$D$6:$D$1000,MATCH(B45,'Lista sprzętu'!$B$6:$B$1000,0)),"")</f>
        <v/>
      </c>
      <c r="D45" s="17" t="n"/>
      <c r="E45" s="17" t="n"/>
      <c r="F45" s="19" t="n"/>
      <c r="G45" s="19" t="n"/>
      <c r="H45" s="19" t="n"/>
      <c r="I45" s="20">
        <f>IF($F45="","",IF($H45&lt;&gt;"","Zwrócone",IF($G45&lt;TODAY(),"Po terminie","Wydane")))</f>
        <v/>
      </c>
      <c r="J45" s="20">
        <f>IF(AND($H45="",$G45&lt;&gt;"",$G45&lt;TODAY()),TODAY()-$G45,"")</f>
        <v/>
      </c>
      <c r="K45" s="17" t="n"/>
    </row>
    <row r="46">
      <c r="A46" s="16" t="n"/>
      <c r="B46" s="17" t="n"/>
      <c r="C46" s="20">
        <f>IFERROR(INDEX('Lista sprzętu'!$D$6:$D$1000,MATCH(B46,'Lista sprzętu'!$B$6:$B$1000,0)),"")</f>
        <v/>
      </c>
      <c r="D46" s="17" t="n"/>
      <c r="E46" s="17" t="n"/>
      <c r="F46" s="19" t="n"/>
      <c r="G46" s="19" t="n"/>
      <c r="H46" s="19" t="n"/>
      <c r="I46" s="20">
        <f>IF($F46="","",IF($H46&lt;&gt;"","Zwrócone",IF($G46&lt;TODAY(),"Po terminie","Wydane")))</f>
        <v/>
      </c>
      <c r="J46" s="20">
        <f>IF(AND($H46="",$G46&lt;&gt;"",$G46&lt;TODAY()),TODAY()-$G46,"")</f>
        <v/>
      </c>
      <c r="K46" s="17" t="n"/>
    </row>
    <row r="47">
      <c r="A47" s="16" t="n"/>
      <c r="B47" s="17" t="n"/>
      <c r="C47" s="20">
        <f>IFERROR(INDEX('Lista sprzętu'!$D$6:$D$1000,MATCH(B47,'Lista sprzętu'!$B$6:$B$1000,0)),"")</f>
        <v/>
      </c>
      <c r="D47" s="17" t="n"/>
      <c r="E47" s="17" t="n"/>
      <c r="F47" s="19" t="n"/>
      <c r="G47" s="19" t="n"/>
      <c r="H47" s="19" t="n"/>
      <c r="I47" s="20">
        <f>IF($F47="","",IF($H47&lt;&gt;"","Zwrócone",IF($G47&lt;TODAY(),"Po terminie","Wydane")))</f>
        <v/>
      </c>
      <c r="J47" s="20">
        <f>IF(AND($H47="",$G47&lt;&gt;"",$G47&lt;TODAY()),TODAY()-$G47,"")</f>
        <v/>
      </c>
      <c r="K47" s="17" t="n"/>
    </row>
    <row r="48">
      <c r="A48" s="16" t="n"/>
      <c r="B48" s="17" t="n"/>
      <c r="C48" s="20">
        <f>IFERROR(INDEX('Lista sprzętu'!$D$6:$D$1000,MATCH(B48,'Lista sprzętu'!$B$6:$B$1000,0)),"")</f>
        <v/>
      </c>
      <c r="D48" s="17" t="n"/>
      <c r="E48" s="17" t="n"/>
      <c r="F48" s="19" t="n"/>
      <c r="G48" s="19" t="n"/>
      <c r="H48" s="19" t="n"/>
      <c r="I48" s="20">
        <f>IF($F48="","",IF($H48&lt;&gt;"","Zwrócone",IF($G48&lt;TODAY(),"Po terminie","Wydane")))</f>
        <v/>
      </c>
      <c r="J48" s="20">
        <f>IF(AND($H48="",$G48&lt;&gt;"",$G48&lt;TODAY()),TODAY()-$G48,"")</f>
        <v/>
      </c>
      <c r="K48" s="17" t="n"/>
    </row>
    <row r="49">
      <c r="A49" s="16" t="n"/>
      <c r="B49" s="17" t="n"/>
      <c r="C49" s="20">
        <f>IFERROR(INDEX('Lista sprzętu'!$D$6:$D$1000,MATCH(B49,'Lista sprzętu'!$B$6:$B$1000,0)),"")</f>
        <v/>
      </c>
      <c r="D49" s="17" t="n"/>
      <c r="E49" s="17" t="n"/>
      <c r="F49" s="19" t="n"/>
      <c r="G49" s="19" t="n"/>
      <c r="H49" s="19" t="n"/>
      <c r="I49" s="20">
        <f>IF($F49="","",IF($H49&lt;&gt;"","Zwrócone",IF($G49&lt;TODAY(),"Po terminie","Wydane")))</f>
        <v/>
      </c>
      <c r="J49" s="20">
        <f>IF(AND($H49="",$G49&lt;&gt;"",$G49&lt;TODAY()),TODAY()-$G49,"")</f>
        <v/>
      </c>
      <c r="K49" s="17" t="n"/>
    </row>
    <row r="50">
      <c r="A50" s="16" t="n"/>
      <c r="B50" s="17" t="n"/>
      <c r="C50" s="20">
        <f>IFERROR(INDEX('Lista sprzętu'!$D$6:$D$1000,MATCH(B50,'Lista sprzętu'!$B$6:$B$1000,0)),"")</f>
        <v/>
      </c>
      <c r="D50" s="17" t="n"/>
      <c r="E50" s="17" t="n"/>
      <c r="F50" s="19" t="n"/>
      <c r="G50" s="19" t="n"/>
      <c r="H50" s="19" t="n"/>
      <c r="I50" s="20">
        <f>IF($F50="","",IF($H50&lt;&gt;"","Zwrócone",IF($G50&lt;TODAY(),"Po terminie","Wydane")))</f>
        <v/>
      </c>
      <c r="J50" s="20">
        <f>IF(AND($H50="",$G50&lt;&gt;"",$G50&lt;TODAY()),TODAY()-$G50,"")</f>
        <v/>
      </c>
      <c r="K50" s="17" t="n"/>
    </row>
    <row r="51">
      <c r="A51" s="16" t="n"/>
      <c r="B51" s="17" t="n"/>
      <c r="C51" s="20">
        <f>IFERROR(INDEX('Lista sprzętu'!$D$6:$D$1000,MATCH(B51,'Lista sprzętu'!$B$6:$B$1000,0)),"")</f>
        <v/>
      </c>
      <c r="D51" s="17" t="n"/>
      <c r="E51" s="17" t="n"/>
      <c r="F51" s="19" t="n"/>
      <c r="G51" s="19" t="n"/>
      <c r="H51" s="19" t="n"/>
      <c r="I51" s="20">
        <f>IF($F51="","",IF($H51&lt;&gt;"","Zwrócone",IF($G51&lt;TODAY(),"Po terminie","Wydane")))</f>
        <v/>
      </c>
      <c r="J51" s="20">
        <f>IF(AND($H51="",$G51&lt;&gt;"",$G51&lt;TODAY()),TODAY()-$G51,"")</f>
        <v/>
      </c>
      <c r="K51" s="17" t="n"/>
    </row>
    <row r="52">
      <c r="A52" s="16" t="n"/>
      <c r="B52" s="17" t="n"/>
      <c r="C52" s="20">
        <f>IFERROR(INDEX('Lista sprzętu'!$D$6:$D$1000,MATCH(B52,'Lista sprzętu'!$B$6:$B$1000,0)),"")</f>
        <v/>
      </c>
      <c r="D52" s="17" t="n"/>
      <c r="E52" s="17" t="n"/>
      <c r="F52" s="19" t="n"/>
      <c r="G52" s="19" t="n"/>
      <c r="H52" s="19" t="n"/>
      <c r="I52" s="20">
        <f>IF($F52="","",IF($H52&lt;&gt;"","Zwrócone",IF($G52&lt;TODAY(),"Po terminie","Wydane")))</f>
        <v/>
      </c>
      <c r="J52" s="20">
        <f>IF(AND($H52="",$G52&lt;&gt;"",$G52&lt;TODAY()),TODAY()-$G52,"")</f>
        <v/>
      </c>
      <c r="K52" s="17" t="n"/>
    </row>
    <row r="53">
      <c r="A53" s="16" t="n"/>
      <c r="B53" s="17" t="n"/>
      <c r="C53" s="20">
        <f>IFERROR(INDEX('Lista sprzętu'!$D$6:$D$1000,MATCH(B53,'Lista sprzętu'!$B$6:$B$1000,0)),"")</f>
        <v/>
      </c>
      <c r="D53" s="17" t="n"/>
      <c r="E53" s="17" t="n"/>
      <c r="F53" s="19" t="n"/>
      <c r="G53" s="19" t="n"/>
      <c r="H53" s="19" t="n"/>
      <c r="I53" s="20">
        <f>IF($F53="","",IF($H53&lt;&gt;"","Zwrócone",IF($G53&lt;TODAY(),"Po terminie","Wydane")))</f>
        <v/>
      </c>
      <c r="J53" s="20">
        <f>IF(AND($H53="",$G53&lt;&gt;"",$G53&lt;TODAY()),TODAY()-$G53,"")</f>
        <v/>
      </c>
      <c r="K53" s="17" t="n"/>
    </row>
    <row r="54">
      <c r="A54" s="16" t="n"/>
      <c r="B54" s="17" t="n"/>
      <c r="C54" s="20">
        <f>IFERROR(INDEX('Lista sprzętu'!$D$6:$D$1000,MATCH(B54,'Lista sprzętu'!$B$6:$B$1000,0)),"")</f>
        <v/>
      </c>
      <c r="D54" s="17" t="n"/>
      <c r="E54" s="17" t="n"/>
      <c r="F54" s="19" t="n"/>
      <c r="G54" s="19" t="n"/>
      <c r="H54" s="19" t="n"/>
      <c r="I54" s="20">
        <f>IF($F54="","",IF($H54&lt;&gt;"","Zwrócone",IF($G54&lt;TODAY(),"Po terminie","Wydane")))</f>
        <v/>
      </c>
      <c r="J54" s="20">
        <f>IF(AND($H54="",$G54&lt;&gt;"",$G54&lt;TODAY()),TODAY()-$G54,"")</f>
        <v/>
      </c>
      <c r="K54" s="17" t="n"/>
    </row>
    <row r="55">
      <c r="A55" s="16" t="n"/>
      <c r="B55" s="17" t="n"/>
      <c r="C55" s="20">
        <f>IFERROR(INDEX('Lista sprzętu'!$D$6:$D$1000,MATCH(B55,'Lista sprzętu'!$B$6:$B$1000,0)),"")</f>
        <v/>
      </c>
      <c r="D55" s="17" t="n"/>
      <c r="E55" s="17" t="n"/>
      <c r="F55" s="19" t="n"/>
      <c r="G55" s="19" t="n"/>
      <c r="H55" s="19" t="n"/>
      <c r="I55" s="20">
        <f>IF($F55="","",IF($H55&lt;&gt;"","Zwrócone",IF($G55&lt;TODAY(),"Po terminie","Wydane")))</f>
        <v/>
      </c>
      <c r="J55" s="20">
        <f>IF(AND($H55="",$G55&lt;&gt;"",$G55&lt;TODAY()),TODAY()-$G55,"")</f>
        <v/>
      </c>
      <c r="K55" s="17" t="n"/>
    </row>
    <row r="56">
      <c r="A56" s="16" t="n"/>
      <c r="B56" s="17" t="n"/>
      <c r="C56" s="20">
        <f>IFERROR(INDEX('Lista sprzętu'!$D$6:$D$1000,MATCH(B56,'Lista sprzętu'!$B$6:$B$1000,0)),"")</f>
        <v/>
      </c>
      <c r="D56" s="17" t="n"/>
      <c r="E56" s="17" t="n"/>
      <c r="F56" s="19" t="n"/>
      <c r="G56" s="19" t="n"/>
      <c r="H56" s="19" t="n"/>
      <c r="I56" s="20">
        <f>IF($F56="","",IF($H56&lt;&gt;"","Zwrócone",IF($G56&lt;TODAY(),"Po terminie","Wydane")))</f>
        <v/>
      </c>
      <c r="J56" s="20">
        <f>IF(AND($H56="",$G56&lt;&gt;"",$G56&lt;TODAY()),TODAY()-$G56,"")</f>
        <v/>
      </c>
      <c r="K56" s="17" t="n"/>
    </row>
    <row r="57">
      <c r="A57" s="16" t="n"/>
      <c r="B57" s="17" t="n"/>
      <c r="C57" s="20">
        <f>IFERROR(INDEX('Lista sprzętu'!$D$6:$D$1000,MATCH(B57,'Lista sprzętu'!$B$6:$B$1000,0)),"")</f>
        <v/>
      </c>
      <c r="D57" s="17" t="n"/>
      <c r="E57" s="17" t="n"/>
      <c r="F57" s="19" t="n"/>
      <c r="G57" s="19" t="n"/>
      <c r="H57" s="19" t="n"/>
      <c r="I57" s="20">
        <f>IF($F57="","",IF($H57&lt;&gt;"","Zwrócone",IF($G57&lt;TODAY(),"Po terminie","Wydane")))</f>
        <v/>
      </c>
      <c r="J57" s="20">
        <f>IF(AND($H57="",$G57&lt;&gt;"",$G57&lt;TODAY()),TODAY()-$G57,"")</f>
        <v/>
      </c>
      <c r="K57" s="17" t="n"/>
    </row>
    <row r="58">
      <c r="A58" s="16" t="n"/>
      <c r="B58" s="17" t="n"/>
      <c r="C58" s="20">
        <f>IFERROR(INDEX('Lista sprzętu'!$D$6:$D$1000,MATCH(B58,'Lista sprzętu'!$B$6:$B$1000,0)),"")</f>
        <v/>
      </c>
      <c r="D58" s="17" t="n"/>
      <c r="E58" s="17" t="n"/>
      <c r="F58" s="19" t="n"/>
      <c r="G58" s="19" t="n"/>
      <c r="H58" s="19" t="n"/>
      <c r="I58" s="20">
        <f>IF($F58="","",IF($H58&lt;&gt;"","Zwrócone",IF($G58&lt;TODAY(),"Po terminie","Wydane")))</f>
        <v/>
      </c>
      <c r="J58" s="20">
        <f>IF(AND($H58="",$G58&lt;&gt;"",$G58&lt;TODAY()),TODAY()-$G58,"")</f>
        <v/>
      </c>
      <c r="K58" s="17" t="n"/>
    </row>
    <row r="59">
      <c r="A59" s="16" t="n"/>
      <c r="B59" s="17" t="n"/>
      <c r="C59" s="20">
        <f>IFERROR(INDEX('Lista sprzętu'!$D$6:$D$1000,MATCH(B59,'Lista sprzętu'!$B$6:$B$1000,0)),"")</f>
        <v/>
      </c>
      <c r="D59" s="17" t="n"/>
      <c r="E59" s="17" t="n"/>
      <c r="F59" s="19" t="n"/>
      <c r="G59" s="19" t="n"/>
      <c r="H59" s="19" t="n"/>
      <c r="I59" s="20">
        <f>IF($F59="","",IF($H59&lt;&gt;"","Zwrócone",IF($G59&lt;TODAY(),"Po terminie","Wydane")))</f>
        <v/>
      </c>
      <c r="J59" s="20">
        <f>IF(AND($H59="",$G59&lt;&gt;"",$G59&lt;TODAY()),TODAY()-$G59,"")</f>
        <v/>
      </c>
      <c r="K59" s="17" t="n"/>
    </row>
    <row r="60">
      <c r="A60" s="16" t="n"/>
      <c r="B60" s="17" t="n"/>
      <c r="C60" s="20">
        <f>IFERROR(INDEX('Lista sprzętu'!$D$6:$D$1000,MATCH(B60,'Lista sprzętu'!$B$6:$B$1000,0)),"")</f>
        <v/>
      </c>
      <c r="D60" s="17" t="n"/>
      <c r="E60" s="17" t="n"/>
      <c r="F60" s="19" t="n"/>
      <c r="G60" s="19" t="n"/>
      <c r="H60" s="19" t="n"/>
      <c r="I60" s="20">
        <f>IF($F60="","",IF($H60&lt;&gt;"","Zwrócone",IF($G60&lt;TODAY(),"Po terminie","Wydane")))</f>
        <v/>
      </c>
      <c r="J60" s="20">
        <f>IF(AND($H60="",$G60&lt;&gt;"",$G60&lt;TODAY()),TODAY()-$G60,"")</f>
        <v/>
      </c>
      <c r="K60" s="17" t="n"/>
    </row>
    <row r="61">
      <c r="A61" s="16" t="n"/>
      <c r="B61" s="17" t="n"/>
      <c r="C61" s="20">
        <f>IFERROR(INDEX('Lista sprzętu'!$D$6:$D$1000,MATCH(B61,'Lista sprzętu'!$B$6:$B$1000,0)),"")</f>
        <v/>
      </c>
      <c r="D61" s="17" t="n"/>
      <c r="E61" s="17" t="n"/>
      <c r="F61" s="19" t="n"/>
      <c r="G61" s="19" t="n"/>
      <c r="H61" s="19" t="n"/>
      <c r="I61" s="20">
        <f>IF($F61="","",IF($H61&lt;&gt;"","Zwrócone",IF($G61&lt;TODAY(),"Po terminie","Wydane")))</f>
        <v/>
      </c>
      <c r="J61" s="20">
        <f>IF(AND($H61="",$G61&lt;&gt;"",$G61&lt;TODAY()),TODAY()-$G61,"")</f>
        <v/>
      </c>
      <c r="K61" s="17" t="n"/>
    </row>
    <row r="62">
      <c r="A62" s="16" t="n"/>
      <c r="B62" s="17" t="n"/>
      <c r="C62" s="20">
        <f>IFERROR(INDEX('Lista sprzętu'!$D$6:$D$1000,MATCH(B62,'Lista sprzętu'!$B$6:$B$1000,0)),"")</f>
        <v/>
      </c>
      <c r="D62" s="17" t="n"/>
      <c r="E62" s="17" t="n"/>
      <c r="F62" s="19" t="n"/>
      <c r="G62" s="19" t="n"/>
      <c r="H62" s="19" t="n"/>
      <c r="I62" s="20">
        <f>IF($F62="","",IF($H62&lt;&gt;"","Zwrócone",IF($G62&lt;TODAY(),"Po terminie","Wydane")))</f>
        <v/>
      </c>
      <c r="J62" s="20">
        <f>IF(AND($H62="",$G62&lt;&gt;"",$G62&lt;TODAY()),TODAY()-$G62,"")</f>
        <v/>
      </c>
      <c r="K62" s="17" t="n"/>
    </row>
    <row r="63">
      <c r="A63" s="16" t="n"/>
      <c r="B63" s="17" t="n"/>
      <c r="C63" s="20">
        <f>IFERROR(INDEX('Lista sprzętu'!$D$6:$D$1000,MATCH(B63,'Lista sprzętu'!$B$6:$B$1000,0)),"")</f>
        <v/>
      </c>
      <c r="D63" s="17" t="n"/>
      <c r="E63" s="17" t="n"/>
      <c r="F63" s="19" t="n"/>
      <c r="G63" s="19" t="n"/>
      <c r="H63" s="19" t="n"/>
      <c r="I63" s="20">
        <f>IF($F63="","",IF($H63&lt;&gt;"","Zwrócone",IF($G63&lt;TODAY(),"Po terminie","Wydane")))</f>
        <v/>
      </c>
      <c r="J63" s="20">
        <f>IF(AND($H63="",$G63&lt;&gt;"",$G63&lt;TODAY()),TODAY()-$G63,"")</f>
        <v/>
      </c>
      <c r="K63" s="17" t="n"/>
    </row>
    <row r="64">
      <c r="A64" s="16" t="n"/>
      <c r="B64" s="17" t="n"/>
      <c r="C64" s="20">
        <f>IFERROR(INDEX('Lista sprzętu'!$D$6:$D$1000,MATCH(B64,'Lista sprzętu'!$B$6:$B$1000,0)),"")</f>
        <v/>
      </c>
      <c r="D64" s="17" t="n"/>
      <c r="E64" s="17" t="n"/>
      <c r="F64" s="19" t="n"/>
      <c r="G64" s="19" t="n"/>
      <c r="H64" s="19" t="n"/>
      <c r="I64" s="20">
        <f>IF($F64="","",IF($H64&lt;&gt;"","Zwrócone",IF($G64&lt;TODAY(),"Po terminie","Wydane")))</f>
        <v/>
      </c>
      <c r="J64" s="20">
        <f>IF(AND($H64="",$G64&lt;&gt;"",$G64&lt;TODAY()),TODAY()-$G64,"")</f>
        <v/>
      </c>
      <c r="K64" s="17" t="n"/>
    </row>
    <row r="65">
      <c r="A65" s="16" t="n"/>
      <c r="B65" s="17" t="n"/>
      <c r="C65" s="20">
        <f>IFERROR(INDEX('Lista sprzętu'!$D$6:$D$1000,MATCH(B65,'Lista sprzętu'!$B$6:$B$1000,0)),"")</f>
        <v/>
      </c>
      <c r="D65" s="17" t="n"/>
      <c r="E65" s="17" t="n"/>
      <c r="F65" s="19" t="n"/>
      <c r="G65" s="19" t="n"/>
      <c r="H65" s="19" t="n"/>
      <c r="I65" s="20">
        <f>IF($F65="","",IF($H65&lt;&gt;"","Zwrócone",IF($G65&lt;TODAY(),"Po terminie","Wydane")))</f>
        <v/>
      </c>
      <c r="J65" s="20">
        <f>IF(AND($H65="",$G65&lt;&gt;"",$G65&lt;TODAY()),TODAY()-$G65,"")</f>
        <v/>
      </c>
      <c r="K65" s="17" t="n"/>
    </row>
    <row r="66">
      <c r="A66" s="16" t="n"/>
      <c r="B66" s="17" t="n"/>
      <c r="C66" s="20">
        <f>IFERROR(INDEX('Lista sprzętu'!$D$6:$D$1000,MATCH(B66,'Lista sprzętu'!$B$6:$B$1000,0)),"")</f>
        <v/>
      </c>
      <c r="D66" s="17" t="n"/>
      <c r="E66" s="17" t="n"/>
      <c r="F66" s="19" t="n"/>
      <c r="G66" s="19" t="n"/>
      <c r="H66" s="19" t="n"/>
      <c r="I66" s="20">
        <f>IF($F66="","",IF($H66&lt;&gt;"","Zwrócone",IF($G66&lt;TODAY(),"Po terminie","Wydane")))</f>
        <v/>
      </c>
      <c r="J66" s="20">
        <f>IF(AND($H66="",$G66&lt;&gt;"",$G66&lt;TODAY()),TODAY()-$G66,"")</f>
        <v/>
      </c>
      <c r="K66" s="17" t="n"/>
    </row>
    <row r="67">
      <c r="A67" s="16" t="n"/>
      <c r="B67" s="17" t="n"/>
      <c r="C67" s="20">
        <f>IFERROR(INDEX('Lista sprzętu'!$D$6:$D$1000,MATCH(B67,'Lista sprzętu'!$B$6:$B$1000,0)),"")</f>
        <v/>
      </c>
      <c r="D67" s="17" t="n"/>
      <c r="E67" s="17" t="n"/>
      <c r="F67" s="19" t="n"/>
      <c r="G67" s="19" t="n"/>
      <c r="H67" s="19" t="n"/>
      <c r="I67" s="20">
        <f>IF($F67="","",IF($H67&lt;&gt;"","Zwrócone",IF($G67&lt;TODAY(),"Po terminie","Wydane")))</f>
        <v/>
      </c>
      <c r="J67" s="20">
        <f>IF(AND($H67="",$G67&lt;&gt;"",$G67&lt;TODAY()),TODAY()-$G67,"")</f>
        <v/>
      </c>
      <c r="K67" s="17" t="n"/>
    </row>
    <row r="68">
      <c r="A68" s="16" t="n"/>
      <c r="B68" s="17" t="n"/>
      <c r="C68" s="20">
        <f>IFERROR(INDEX('Lista sprzętu'!$D$6:$D$1000,MATCH(B68,'Lista sprzętu'!$B$6:$B$1000,0)),"")</f>
        <v/>
      </c>
      <c r="D68" s="17" t="n"/>
      <c r="E68" s="17" t="n"/>
      <c r="F68" s="19" t="n"/>
      <c r="G68" s="19" t="n"/>
      <c r="H68" s="19" t="n"/>
      <c r="I68" s="20">
        <f>IF($F68="","",IF($H68&lt;&gt;"","Zwrócone",IF($G68&lt;TODAY(),"Po terminie","Wydane")))</f>
        <v/>
      </c>
      <c r="J68" s="20">
        <f>IF(AND($H68="",$G68&lt;&gt;"",$G68&lt;TODAY()),TODAY()-$G68,"")</f>
        <v/>
      </c>
      <c r="K68" s="17" t="n"/>
    </row>
    <row r="69">
      <c r="A69" s="16" t="n"/>
      <c r="B69" s="17" t="n"/>
      <c r="C69" s="20">
        <f>IFERROR(INDEX('Lista sprzętu'!$D$6:$D$1000,MATCH(B69,'Lista sprzętu'!$B$6:$B$1000,0)),"")</f>
        <v/>
      </c>
      <c r="D69" s="17" t="n"/>
      <c r="E69" s="17" t="n"/>
      <c r="F69" s="19" t="n"/>
      <c r="G69" s="19" t="n"/>
      <c r="H69" s="19" t="n"/>
      <c r="I69" s="20">
        <f>IF($F69="","",IF($H69&lt;&gt;"","Zwrócone",IF($G69&lt;TODAY(),"Po terminie","Wydane")))</f>
        <v/>
      </c>
      <c r="J69" s="20">
        <f>IF(AND($H69="",$G69&lt;&gt;"",$G69&lt;TODAY()),TODAY()-$G69,"")</f>
        <v/>
      </c>
      <c r="K69" s="17" t="n"/>
    </row>
    <row r="70">
      <c r="A70" s="16" t="n"/>
      <c r="B70" s="17" t="n"/>
      <c r="C70" s="20">
        <f>IFERROR(INDEX('Lista sprzętu'!$D$6:$D$1000,MATCH(B70,'Lista sprzętu'!$B$6:$B$1000,0)),"")</f>
        <v/>
      </c>
      <c r="D70" s="17" t="n"/>
      <c r="E70" s="17" t="n"/>
      <c r="F70" s="19" t="n"/>
      <c r="G70" s="19" t="n"/>
      <c r="H70" s="19" t="n"/>
      <c r="I70" s="20">
        <f>IF($F70="","",IF($H70&lt;&gt;"","Zwrócone",IF($G70&lt;TODAY(),"Po terminie","Wydane")))</f>
        <v/>
      </c>
      <c r="J70" s="20">
        <f>IF(AND($H70="",$G70&lt;&gt;"",$G70&lt;TODAY()),TODAY()-$G70,"")</f>
        <v/>
      </c>
      <c r="K70" s="17" t="n"/>
    </row>
    <row r="71">
      <c r="A71" s="16" t="n"/>
      <c r="B71" s="17" t="n"/>
      <c r="C71" s="20">
        <f>IFERROR(INDEX('Lista sprzętu'!$D$6:$D$1000,MATCH(B71,'Lista sprzętu'!$B$6:$B$1000,0)),"")</f>
        <v/>
      </c>
      <c r="D71" s="17" t="n"/>
      <c r="E71" s="17" t="n"/>
      <c r="F71" s="19" t="n"/>
      <c r="G71" s="19" t="n"/>
      <c r="H71" s="19" t="n"/>
      <c r="I71" s="20">
        <f>IF($F71="","",IF($H71&lt;&gt;"","Zwrócone",IF($G71&lt;TODAY(),"Po terminie","Wydane")))</f>
        <v/>
      </c>
      <c r="J71" s="20">
        <f>IF(AND($H71="",$G71&lt;&gt;"",$G71&lt;TODAY()),TODAY()-$G71,"")</f>
        <v/>
      </c>
      <c r="K71" s="17" t="n"/>
    </row>
    <row r="72">
      <c r="A72" s="16" t="n"/>
      <c r="B72" s="17" t="n"/>
      <c r="C72" s="20">
        <f>IFERROR(INDEX('Lista sprzętu'!$D$6:$D$1000,MATCH(B72,'Lista sprzętu'!$B$6:$B$1000,0)),"")</f>
        <v/>
      </c>
      <c r="D72" s="17" t="n"/>
      <c r="E72" s="17" t="n"/>
      <c r="F72" s="19" t="n"/>
      <c r="G72" s="19" t="n"/>
      <c r="H72" s="19" t="n"/>
      <c r="I72" s="20">
        <f>IF($F72="","",IF($H72&lt;&gt;"","Zwrócone",IF($G72&lt;TODAY(),"Po terminie","Wydane")))</f>
        <v/>
      </c>
      <c r="J72" s="20">
        <f>IF(AND($H72="",$G72&lt;&gt;"",$G72&lt;TODAY()),TODAY()-$G72,"")</f>
        <v/>
      </c>
      <c r="K72" s="17" t="n"/>
    </row>
    <row r="73">
      <c r="A73" s="16" t="n"/>
      <c r="B73" s="17" t="n"/>
      <c r="C73" s="20">
        <f>IFERROR(INDEX('Lista sprzętu'!$D$6:$D$1000,MATCH(B73,'Lista sprzętu'!$B$6:$B$1000,0)),"")</f>
        <v/>
      </c>
      <c r="D73" s="17" t="n"/>
      <c r="E73" s="17" t="n"/>
      <c r="F73" s="19" t="n"/>
      <c r="G73" s="19" t="n"/>
      <c r="H73" s="19" t="n"/>
      <c r="I73" s="20">
        <f>IF($F73="","",IF($H73&lt;&gt;"","Zwrócone",IF($G73&lt;TODAY(),"Po terminie","Wydane")))</f>
        <v/>
      </c>
      <c r="J73" s="20">
        <f>IF(AND($H73="",$G73&lt;&gt;"",$G73&lt;TODAY()),TODAY()-$G73,"")</f>
        <v/>
      </c>
      <c r="K73" s="17" t="n"/>
    </row>
    <row r="74">
      <c r="A74" s="16" t="n"/>
      <c r="B74" s="17" t="n"/>
      <c r="C74" s="20">
        <f>IFERROR(INDEX('Lista sprzętu'!$D$6:$D$1000,MATCH(B74,'Lista sprzętu'!$B$6:$B$1000,0)),"")</f>
        <v/>
      </c>
      <c r="D74" s="17" t="n"/>
      <c r="E74" s="17" t="n"/>
      <c r="F74" s="19" t="n"/>
      <c r="G74" s="19" t="n"/>
      <c r="H74" s="19" t="n"/>
      <c r="I74" s="20">
        <f>IF($F74="","",IF($H74&lt;&gt;"","Zwrócone",IF($G74&lt;TODAY(),"Po terminie","Wydane")))</f>
        <v/>
      </c>
      <c r="J74" s="20">
        <f>IF(AND($H74="",$G74&lt;&gt;"",$G74&lt;TODAY()),TODAY()-$G74,"")</f>
        <v/>
      </c>
      <c r="K74" s="17" t="n"/>
    </row>
    <row r="75">
      <c r="A75" s="16" t="n"/>
      <c r="B75" s="17" t="n"/>
      <c r="C75" s="20">
        <f>IFERROR(INDEX('Lista sprzętu'!$D$6:$D$1000,MATCH(B75,'Lista sprzętu'!$B$6:$B$1000,0)),"")</f>
        <v/>
      </c>
      <c r="D75" s="17" t="n"/>
      <c r="E75" s="17" t="n"/>
      <c r="F75" s="19" t="n"/>
      <c r="G75" s="19" t="n"/>
      <c r="H75" s="19" t="n"/>
      <c r="I75" s="20">
        <f>IF($F75="","",IF($H75&lt;&gt;"","Zwrócone",IF($G75&lt;TODAY(),"Po terminie","Wydane")))</f>
        <v/>
      </c>
      <c r="J75" s="20">
        <f>IF(AND($H75="",$G75&lt;&gt;"",$G75&lt;TODAY()),TODAY()-$G75,"")</f>
        <v/>
      </c>
      <c r="K75" s="17" t="n"/>
    </row>
    <row r="76">
      <c r="A76" s="16" t="n"/>
      <c r="B76" s="17" t="n"/>
      <c r="C76" s="20">
        <f>IFERROR(INDEX('Lista sprzętu'!$D$6:$D$1000,MATCH(B76,'Lista sprzętu'!$B$6:$B$1000,0)),"")</f>
        <v/>
      </c>
      <c r="D76" s="17" t="n"/>
      <c r="E76" s="17" t="n"/>
      <c r="F76" s="19" t="n"/>
      <c r="G76" s="19" t="n"/>
      <c r="H76" s="19" t="n"/>
      <c r="I76" s="20">
        <f>IF($F76="","",IF($H76&lt;&gt;"","Zwrócone",IF($G76&lt;TODAY(),"Po terminie","Wydane")))</f>
        <v/>
      </c>
      <c r="J76" s="20">
        <f>IF(AND($H76="",$G76&lt;&gt;"",$G76&lt;TODAY()),TODAY()-$G76,"")</f>
        <v/>
      </c>
      <c r="K76" s="17" t="n"/>
    </row>
    <row r="77">
      <c r="A77" s="16" t="n"/>
      <c r="B77" s="17" t="n"/>
      <c r="C77" s="20">
        <f>IFERROR(INDEX('Lista sprzętu'!$D$6:$D$1000,MATCH(B77,'Lista sprzętu'!$B$6:$B$1000,0)),"")</f>
        <v/>
      </c>
      <c r="D77" s="17" t="n"/>
      <c r="E77" s="17" t="n"/>
      <c r="F77" s="19" t="n"/>
      <c r="G77" s="19" t="n"/>
      <c r="H77" s="19" t="n"/>
      <c r="I77" s="20">
        <f>IF($F77="","",IF($H77&lt;&gt;"","Zwrócone",IF($G77&lt;TODAY(),"Po terminie","Wydane")))</f>
        <v/>
      </c>
      <c r="J77" s="20">
        <f>IF(AND($H77="",$G77&lt;&gt;"",$G77&lt;TODAY()),TODAY()-$G77,"")</f>
        <v/>
      </c>
      <c r="K77" s="17" t="n"/>
    </row>
    <row r="78">
      <c r="A78" s="16" t="n"/>
      <c r="B78" s="17" t="n"/>
      <c r="C78" s="20">
        <f>IFERROR(INDEX('Lista sprzętu'!$D$6:$D$1000,MATCH(B78,'Lista sprzętu'!$B$6:$B$1000,0)),"")</f>
        <v/>
      </c>
      <c r="D78" s="17" t="n"/>
      <c r="E78" s="17" t="n"/>
      <c r="F78" s="19" t="n"/>
      <c r="G78" s="19" t="n"/>
      <c r="H78" s="19" t="n"/>
      <c r="I78" s="20">
        <f>IF($F78="","",IF($H78&lt;&gt;"","Zwrócone",IF($G78&lt;TODAY(),"Po terminie","Wydane")))</f>
        <v/>
      </c>
      <c r="J78" s="20">
        <f>IF(AND($H78="",$G78&lt;&gt;"",$G78&lt;TODAY()),TODAY()-$G78,"")</f>
        <v/>
      </c>
      <c r="K78" s="17" t="n"/>
    </row>
    <row r="79">
      <c r="A79" s="16" t="n"/>
      <c r="B79" s="17" t="n"/>
      <c r="C79" s="20">
        <f>IFERROR(INDEX('Lista sprzętu'!$D$6:$D$1000,MATCH(B79,'Lista sprzętu'!$B$6:$B$1000,0)),"")</f>
        <v/>
      </c>
      <c r="D79" s="17" t="n"/>
      <c r="E79" s="17" t="n"/>
      <c r="F79" s="19" t="n"/>
      <c r="G79" s="19" t="n"/>
      <c r="H79" s="19" t="n"/>
      <c r="I79" s="20">
        <f>IF($F79="","",IF($H79&lt;&gt;"","Zwrócone",IF($G79&lt;TODAY(),"Po terminie","Wydane")))</f>
        <v/>
      </c>
      <c r="J79" s="20">
        <f>IF(AND($H79="",$G79&lt;&gt;"",$G79&lt;TODAY()),TODAY()-$G79,"")</f>
        <v/>
      </c>
      <c r="K79" s="17" t="n"/>
    </row>
    <row r="80">
      <c r="A80" s="16" t="n"/>
      <c r="B80" s="17" t="n"/>
      <c r="C80" s="20">
        <f>IFERROR(INDEX('Lista sprzętu'!$D$6:$D$1000,MATCH(B80,'Lista sprzętu'!$B$6:$B$1000,0)),"")</f>
        <v/>
      </c>
      <c r="D80" s="17" t="n"/>
      <c r="E80" s="17" t="n"/>
      <c r="F80" s="19" t="n"/>
      <c r="G80" s="19" t="n"/>
      <c r="H80" s="19" t="n"/>
      <c r="I80" s="20">
        <f>IF($F80="","",IF($H80&lt;&gt;"","Zwrócone",IF($G80&lt;TODAY(),"Po terminie","Wydane")))</f>
        <v/>
      </c>
      <c r="J80" s="20">
        <f>IF(AND($H80="",$G80&lt;&gt;"",$G80&lt;TODAY()),TODAY()-$G80,"")</f>
        <v/>
      </c>
      <c r="K80" s="17" t="n"/>
    </row>
    <row r="81">
      <c r="A81" s="16" t="n"/>
      <c r="B81" s="17" t="n"/>
      <c r="C81" s="20">
        <f>IFERROR(INDEX('Lista sprzętu'!$D$6:$D$1000,MATCH(B81,'Lista sprzętu'!$B$6:$B$1000,0)),"")</f>
        <v/>
      </c>
      <c r="D81" s="17" t="n"/>
      <c r="E81" s="17" t="n"/>
      <c r="F81" s="19" t="n"/>
      <c r="G81" s="19" t="n"/>
      <c r="H81" s="19" t="n"/>
      <c r="I81" s="20">
        <f>IF($F81="","",IF($H81&lt;&gt;"","Zwrócone",IF($G81&lt;TODAY(),"Po terminie","Wydane")))</f>
        <v/>
      </c>
      <c r="J81" s="20">
        <f>IF(AND($H81="",$G81&lt;&gt;"",$G81&lt;TODAY()),TODAY()-$G81,"")</f>
        <v/>
      </c>
      <c r="K81" s="17" t="n"/>
    </row>
    <row r="82">
      <c r="A82" s="16" t="n"/>
      <c r="B82" s="17" t="n"/>
      <c r="C82" s="20">
        <f>IFERROR(INDEX('Lista sprzętu'!$D$6:$D$1000,MATCH(B82,'Lista sprzętu'!$B$6:$B$1000,0)),"")</f>
        <v/>
      </c>
      <c r="D82" s="17" t="n"/>
      <c r="E82" s="17" t="n"/>
      <c r="F82" s="19" t="n"/>
      <c r="G82" s="19" t="n"/>
      <c r="H82" s="19" t="n"/>
      <c r="I82" s="20">
        <f>IF($F82="","",IF($H82&lt;&gt;"","Zwrócone",IF($G82&lt;TODAY(),"Po terminie","Wydane")))</f>
        <v/>
      </c>
      <c r="J82" s="20">
        <f>IF(AND($H82="",$G82&lt;&gt;"",$G82&lt;TODAY()),TODAY()-$G82,"")</f>
        <v/>
      </c>
      <c r="K82" s="17" t="n"/>
    </row>
    <row r="83">
      <c r="A83" s="16" t="n"/>
      <c r="B83" s="17" t="n"/>
      <c r="C83" s="20">
        <f>IFERROR(INDEX('Lista sprzętu'!$D$6:$D$1000,MATCH(B83,'Lista sprzętu'!$B$6:$B$1000,0)),"")</f>
        <v/>
      </c>
      <c r="D83" s="17" t="n"/>
      <c r="E83" s="17" t="n"/>
      <c r="F83" s="19" t="n"/>
      <c r="G83" s="19" t="n"/>
      <c r="H83" s="19" t="n"/>
      <c r="I83" s="20">
        <f>IF($F83="","",IF($H83&lt;&gt;"","Zwrócone",IF($G83&lt;TODAY(),"Po terminie","Wydane")))</f>
        <v/>
      </c>
      <c r="J83" s="20">
        <f>IF(AND($H83="",$G83&lt;&gt;"",$G83&lt;TODAY()),TODAY()-$G83,"")</f>
        <v/>
      </c>
      <c r="K83" s="17" t="n"/>
    </row>
    <row r="84">
      <c r="A84" s="16" t="n"/>
      <c r="B84" s="17" t="n"/>
      <c r="C84" s="20">
        <f>IFERROR(INDEX('Lista sprzętu'!$D$6:$D$1000,MATCH(B84,'Lista sprzętu'!$B$6:$B$1000,0)),"")</f>
        <v/>
      </c>
      <c r="D84" s="17" t="n"/>
      <c r="E84" s="17" t="n"/>
      <c r="F84" s="19" t="n"/>
      <c r="G84" s="19" t="n"/>
      <c r="H84" s="19" t="n"/>
      <c r="I84" s="20">
        <f>IF($F84="","",IF($H84&lt;&gt;"","Zwrócone",IF($G84&lt;TODAY(),"Po terminie","Wydane")))</f>
        <v/>
      </c>
      <c r="J84" s="20">
        <f>IF(AND($H84="",$G84&lt;&gt;"",$G84&lt;TODAY()),TODAY()-$G84,"")</f>
        <v/>
      </c>
      <c r="K84" s="17" t="n"/>
    </row>
    <row r="85">
      <c r="A85" s="16" t="n"/>
      <c r="B85" s="17" t="n"/>
      <c r="C85" s="20">
        <f>IFERROR(INDEX('Lista sprzętu'!$D$6:$D$1000,MATCH(B85,'Lista sprzętu'!$B$6:$B$1000,0)),"")</f>
        <v/>
      </c>
      <c r="D85" s="17" t="n"/>
      <c r="E85" s="17" t="n"/>
      <c r="F85" s="19" t="n"/>
      <c r="G85" s="19" t="n"/>
      <c r="H85" s="19" t="n"/>
      <c r="I85" s="20">
        <f>IF($F85="","",IF($H85&lt;&gt;"","Zwrócone",IF($G85&lt;TODAY(),"Po terminie","Wydane")))</f>
        <v/>
      </c>
      <c r="J85" s="20">
        <f>IF(AND($H85="",$G85&lt;&gt;"",$G85&lt;TODAY()),TODAY()-$G85,"")</f>
        <v/>
      </c>
      <c r="K85" s="17" t="n"/>
    </row>
    <row r="86">
      <c r="A86" s="16" t="n"/>
      <c r="B86" s="17" t="n"/>
      <c r="C86" s="20">
        <f>IFERROR(INDEX('Lista sprzętu'!$D$6:$D$1000,MATCH(B86,'Lista sprzętu'!$B$6:$B$1000,0)),"")</f>
        <v/>
      </c>
      <c r="D86" s="17" t="n"/>
      <c r="E86" s="17" t="n"/>
      <c r="F86" s="19" t="n"/>
      <c r="G86" s="19" t="n"/>
      <c r="H86" s="19" t="n"/>
      <c r="I86" s="20">
        <f>IF($F86="","",IF($H86&lt;&gt;"","Zwrócone",IF($G86&lt;TODAY(),"Po terminie","Wydane")))</f>
        <v/>
      </c>
      <c r="J86" s="20">
        <f>IF(AND($H86="",$G86&lt;&gt;"",$G86&lt;TODAY()),TODAY()-$G86,"")</f>
        <v/>
      </c>
      <c r="K86" s="17" t="n"/>
    </row>
    <row r="87">
      <c r="A87" s="16" t="n"/>
      <c r="B87" s="17" t="n"/>
      <c r="C87" s="20">
        <f>IFERROR(INDEX('Lista sprzętu'!$D$6:$D$1000,MATCH(B87,'Lista sprzętu'!$B$6:$B$1000,0)),"")</f>
        <v/>
      </c>
      <c r="D87" s="17" t="n"/>
      <c r="E87" s="17" t="n"/>
      <c r="F87" s="19" t="n"/>
      <c r="G87" s="19" t="n"/>
      <c r="H87" s="19" t="n"/>
      <c r="I87" s="20">
        <f>IF($F87="","",IF($H87&lt;&gt;"","Zwrócone",IF($G87&lt;TODAY(),"Po terminie","Wydane")))</f>
        <v/>
      </c>
      <c r="J87" s="20">
        <f>IF(AND($H87="",$G87&lt;&gt;"",$G87&lt;TODAY()),TODAY()-$G87,"")</f>
        <v/>
      </c>
      <c r="K87" s="17" t="n"/>
    </row>
    <row r="88">
      <c r="A88" s="16" t="n"/>
      <c r="B88" s="17" t="n"/>
      <c r="C88" s="20">
        <f>IFERROR(INDEX('Lista sprzętu'!$D$6:$D$1000,MATCH(B88,'Lista sprzętu'!$B$6:$B$1000,0)),"")</f>
        <v/>
      </c>
      <c r="D88" s="17" t="n"/>
      <c r="E88" s="17" t="n"/>
      <c r="F88" s="19" t="n"/>
      <c r="G88" s="19" t="n"/>
      <c r="H88" s="19" t="n"/>
      <c r="I88" s="20">
        <f>IF($F88="","",IF($H88&lt;&gt;"","Zwrócone",IF($G88&lt;TODAY(),"Po terminie","Wydane")))</f>
        <v/>
      </c>
      <c r="J88" s="20">
        <f>IF(AND($H88="",$G88&lt;&gt;"",$G88&lt;TODAY()),TODAY()-$G88,"")</f>
        <v/>
      </c>
      <c r="K88" s="17" t="n"/>
    </row>
    <row r="90">
      <c r="A90" s="10" t="inlineStr">
        <is>
          <t>Szablon Toolero — system do ewidencji sprzętu i wypożyczeń. Gdy Excel przestanie wystarczać: toolero.pl</t>
        </is>
      </c>
    </row>
  </sheetData>
  <mergeCells count="1">
    <mergeCell ref="A90:K90"/>
  </mergeCells>
  <conditionalFormatting sqref="I6:I88">
    <cfRule type="cellIs" priority="1" operator="equal" dxfId="0">
      <formula>"Zwrócone"</formula>
    </cfRule>
    <cfRule type="cellIs" priority="2" operator="equal" dxfId="1">
      <formula>"Wydane"</formula>
    </cfRule>
    <cfRule type="cellIs" priority="3" operator="equal" dxfId="3">
      <formula>"Po terminie"</formula>
    </cfRule>
  </conditionalFormatting>
  <dataValidations count="2">
    <dataValidation sqref="B6:B88" showDropDown="0" showInputMessage="0" showErrorMessage="0" allowBlank="1" errorTitle="Nieprawidłowa wartość" error="Wybierz wartość z listy (edytuj listy w arkuszu „Słowniki”)." type="list">
      <formula1>'Lista sprzętu'!$B$6:$B$1000</formula1>
    </dataValidation>
    <dataValidation sqref="D6:D88" showDropDown="0" showInputMessage="0" showErrorMessage="0" allowBlank="1" errorTitle="Nieprawidłowa wartość" error="Wybierz wartość z listy (edytuj listy w arkuszu „Słowniki”)." type="list">
      <formula1>'Słowniki'!$E$6:$E$45</formula1>
    </dataValidation>
  </dataValidations>
  <pageMargins left="0.75" right="0.75" top="1" bottom="1" header="0.5" footer="0.5"/>
  <pageSetup orientation="landscape" fitToHeight="0" fitToWidth="1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CB2D00"/>
    <outlinePr summaryBelow="1" summaryRight="1"/>
    <pageSetUpPr fitToPage="1"/>
  </sheetPr>
  <dimension ref="A1:J90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18" customWidth="1" min="3" max="3"/>
    <col width="20" customWidth="1" min="4" max="4"/>
    <col width="14" customWidth="1" min="5" max="5"/>
    <col width="14" customWidth="1" min="6" max="6"/>
    <col width="24" customWidth="1" min="7" max="7"/>
    <col width="16" customWidth="1" min="8" max="8"/>
    <col width="16" customWidth="1" min="9" max="9"/>
    <col width="28" customWidth="1" min="10" max="10"/>
  </cols>
  <sheetData>
    <row r="1" ht="30" customHeight="1">
      <c r="D1" s="1" t="inlineStr">
        <is>
          <t>Historia serwisów</t>
        </is>
      </c>
    </row>
    <row r="2" ht="16" customHeight="1">
      <c r="D2" s="2" t="inlineStr">
        <is>
          <t>Przeglądy i naprawy. „Status” alarmuje o zbliżającym się terminie.</t>
        </is>
      </c>
    </row>
    <row r="3" ht="6" customHeight="1">
      <c r="A3" s="3" t="n"/>
      <c r="B3" s="3" t="n"/>
      <c r="C3" s="3" t="n"/>
      <c r="D3" s="3" t="n"/>
      <c r="E3" s="3" t="n"/>
      <c r="F3" s="3" t="n"/>
      <c r="G3" s="3" t="n"/>
      <c r="H3" s="3" t="n"/>
      <c r="I3" s="3" t="n"/>
      <c r="J3" s="3" t="n"/>
    </row>
    <row r="5" ht="30" customHeight="1">
      <c r="A5" s="11" t="inlineStr">
        <is>
          <t>Lp</t>
        </is>
      </c>
      <c r="B5" s="11" t="inlineStr">
        <is>
          <t>Sprzęt</t>
        </is>
      </c>
      <c r="C5" s="11" t="inlineStr">
        <is>
          <t>Numer seryjny</t>
        </is>
      </c>
      <c r="D5" s="11" t="inlineStr">
        <is>
          <t>Rodzaj</t>
        </is>
      </c>
      <c r="E5" s="11" t="inlineStr">
        <is>
          <t>Data</t>
        </is>
      </c>
      <c r="F5" s="11" t="inlineStr">
        <is>
          <t>Koszt</t>
        </is>
      </c>
      <c r="G5" s="11" t="inlineStr">
        <is>
          <t>Wykonawca</t>
        </is>
      </c>
      <c r="H5" s="11" t="inlineStr">
        <is>
          <t>Następny termin</t>
        </is>
      </c>
      <c r="I5" s="11" t="inlineStr">
        <is>
          <t>Status</t>
        </is>
      </c>
      <c r="J5" s="11" t="inlineStr">
        <is>
          <t>Uwagi</t>
        </is>
      </c>
    </row>
    <row r="6">
      <c r="A6" s="12" t="n">
        <v>1</v>
      </c>
      <c r="B6" s="13" t="inlineStr">
        <is>
          <t>Kompresor tłokowy 50l</t>
        </is>
      </c>
      <c r="C6" s="20">
        <f>IFERROR(INDEX('Lista sprzętu'!$D$6:$D$1000,MATCH(B6,'Lista sprzętu'!$B$6:$B$1000,0)),"")</f>
        <v/>
      </c>
      <c r="D6" s="13" t="inlineStr">
        <is>
          <t>Naprawa</t>
        </is>
      </c>
      <c r="E6" s="15" t="n">
        <v>46172</v>
      </c>
      <c r="F6" s="14" t="n">
        <v>240</v>
      </c>
      <c r="G6" s="13" t="inlineStr">
        <is>
          <t>Serwis Bąk</t>
        </is>
      </c>
      <c r="H6" s="15" t="n">
        <v>46402</v>
      </c>
      <c r="I6" s="20">
        <f>IF($H6="","",IF($H6&lt;TODAY(),"Przeterminowany",IF($H6&lt;=TODAY()+30,"Wkrótce","Aktualny")))</f>
        <v/>
      </c>
      <c r="J6" s="13" t="inlineStr">
        <is>
          <t>Wymiana uszczelek</t>
        </is>
      </c>
    </row>
    <row r="7">
      <c r="A7" s="12" t="n">
        <v>2</v>
      </c>
      <c r="B7" s="13" t="inlineStr">
        <is>
          <t>Pompa szlamowa Honda WT30</t>
        </is>
      </c>
      <c r="C7" s="20">
        <f>IFERROR(INDEX('Lista sprzętu'!$D$6:$D$1000,MATCH(B7,'Lista sprzętu'!$B$6:$B$1000,0)),"")</f>
        <v/>
      </c>
      <c r="D7" s="13" t="inlineStr">
        <is>
          <t>Przegląd okresowy</t>
        </is>
      </c>
      <c r="E7" s="15" t="n">
        <v>46122</v>
      </c>
      <c r="F7" s="14" t="n">
        <v>180</v>
      </c>
      <c r="G7" s="13" t="inlineStr">
        <is>
          <t>Serwis Honda</t>
        </is>
      </c>
      <c r="H7" s="15" t="n">
        <v>46223</v>
      </c>
      <c r="I7" s="20">
        <f>IF($H7="","",IF($H7&lt;TODAY(),"Przeterminowany",IF($H7&lt;=TODAY()+30,"Wkrótce","Aktualny")))</f>
        <v/>
      </c>
      <c r="J7" s="13" t="inlineStr">
        <is>
          <t>Olej, filtr</t>
        </is>
      </c>
    </row>
    <row r="8">
      <c r="A8" s="12" t="n">
        <v>3</v>
      </c>
      <c r="B8" s="13" t="inlineStr">
        <is>
          <t>Niwelator laserowy</t>
        </is>
      </c>
      <c r="C8" s="20">
        <f>IFERROR(INDEX('Lista sprzętu'!$D$6:$D$1000,MATCH(B8,'Lista sprzętu'!$B$6:$B$1000,0)),"")</f>
        <v/>
      </c>
      <c r="D8" s="13" t="inlineStr">
        <is>
          <t>Kalibracja</t>
        </is>
      </c>
      <c r="E8" s="15" t="n">
        <v>46086</v>
      </c>
      <c r="F8" s="14" t="n">
        <v>350</v>
      </c>
      <c r="G8" s="13" t="inlineStr">
        <is>
          <t>Geo-Serwis</t>
        </is>
      </c>
      <c r="H8" s="15" t="n">
        <v>46086</v>
      </c>
      <c r="I8" s="20">
        <f>IF($H8="","",IF($H8&lt;TODAY(),"Przeterminowany",IF($H8&lt;=TODAY()+30,"Wkrótce","Aktualny")))</f>
        <v/>
      </c>
      <c r="J8" s="13" t="inlineStr">
        <is>
          <t>Świadectwo w segregatorze</t>
        </is>
      </c>
    </row>
    <row r="9">
      <c r="A9" s="16" t="n"/>
      <c r="B9" s="17" t="n"/>
      <c r="C9" s="20">
        <f>IFERROR(INDEX('Lista sprzętu'!$D$6:$D$1000,MATCH(B9,'Lista sprzętu'!$B$6:$B$1000,0)),"")</f>
        <v/>
      </c>
      <c r="D9" s="17" t="n"/>
      <c r="E9" s="19" t="n"/>
      <c r="F9" s="18" t="n"/>
      <c r="G9" s="17" t="n"/>
      <c r="H9" s="19" t="n"/>
      <c r="I9" s="20">
        <f>IF($H9="","",IF($H9&lt;TODAY(),"Przeterminowany",IF($H9&lt;=TODAY()+30,"Wkrótce","Aktualny")))</f>
        <v/>
      </c>
      <c r="J9" s="17" t="n"/>
    </row>
    <row r="10">
      <c r="A10" s="16" t="n"/>
      <c r="B10" s="17" t="n"/>
      <c r="C10" s="20">
        <f>IFERROR(INDEX('Lista sprzętu'!$D$6:$D$1000,MATCH(B10,'Lista sprzętu'!$B$6:$B$1000,0)),"")</f>
        <v/>
      </c>
      <c r="D10" s="17" t="n"/>
      <c r="E10" s="19" t="n"/>
      <c r="F10" s="18" t="n"/>
      <c r="G10" s="17" t="n"/>
      <c r="H10" s="19" t="n"/>
      <c r="I10" s="20">
        <f>IF($H10="","",IF($H10&lt;TODAY(),"Przeterminowany",IF($H10&lt;=TODAY()+30,"Wkrótce","Aktualny")))</f>
        <v/>
      </c>
      <c r="J10" s="17" t="n"/>
    </row>
    <row r="11">
      <c r="A11" s="16" t="n"/>
      <c r="B11" s="17" t="n"/>
      <c r="C11" s="20">
        <f>IFERROR(INDEX('Lista sprzętu'!$D$6:$D$1000,MATCH(B11,'Lista sprzętu'!$B$6:$B$1000,0)),"")</f>
        <v/>
      </c>
      <c r="D11" s="17" t="n"/>
      <c r="E11" s="19" t="n"/>
      <c r="F11" s="18" t="n"/>
      <c r="G11" s="17" t="n"/>
      <c r="H11" s="19" t="n"/>
      <c r="I11" s="20">
        <f>IF($H11="","",IF($H11&lt;TODAY(),"Przeterminowany",IF($H11&lt;=TODAY()+30,"Wkrótce","Aktualny")))</f>
        <v/>
      </c>
      <c r="J11" s="17" t="n"/>
    </row>
    <row r="12">
      <c r="A12" s="16" t="n"/>
      <c r="B12" s="17" t="n"/>
      <c r="C12" s="20">
        <f>IFERROR(INDEX('Lista sprzętu'!$D$6:$D$1000,MATCH(B12,'Lista sprzętu'!$B$6:$B$1000,0)),"")</f>
        <v/>
      </c>
      <c r="D12" s="17" t="n"/>
      <c r="E12" s="19" t="n"/>
      <c r="F12" s="18" t="n"/>
      <c r="G12" s="17" t="n"/>
      <c r="H12" s="19" t="n"/>
      <c r="I12" s="20">
        <f>IF($H12="","",IF($H12&lt;TODAY(),"Przeterminowany",IF($H12&lt;=TODAY()+30,"Wkrótce","Aktualny")))</f>
        <v/>
      </c>
      <c r="J12" s="17" t="n"/>
    </row>
    <row r="13">
      <c r="A13" s="16" t="n"/>
      <c r="B13" s="17" t="n"/>
      <c r="C13" s="20">
        <f>IFERROR(INDEX('Lista sprzętu'!$D$6:$D$1000,MATCH(B13,'Lista sprzętu'!$B$6:$B$1000,0)),"")</f>
        <v/>
      </c>
      <c r="D13" s="17" t="n"/>
      <c r="E13" s="19" t="n"/>
      <c r="F13" s="18" t="n"/>
      <c r="G13" s="17" t="n"/>
      <c r="H13" s="19" t="n"/>
      <c r="I13" s="20">
        <f>IF($H13="","",IF($H13&lt;TODAY(),"Przeterminowany",IF($H13&lt;=TODAY()+30,"Wkrótce","Aktualny")))</f>
        <v/>
      </c>
      <c r="J13" s="17" t="n"/>
    </row>
    <row r="14">
      <c r="A14" s="16" t="n"/>
      <c r="B14" s="17" t="n"/>
      <c r="C14" s="20">
        <f>IFERROR(INDEX('Lista sprzętu'!$D$6:$D$1000,MATCH(B14,'Lista sprzętu'!$B$6:$B$1000,0)),"")</f>
        <v/>
      </c>
      <c r="D14" s="17" t="n"/>
      <c r="E14" s="19" t="n"/>
      <c r="F14" s="18" t="n"/>
      <c r="G14" s="17" t="n"/>
      <c r="H14" s="19" t="n"/>
      <c r="I14" s="20">
        <f>IF($H14="","",IF($H14&lt;TODAY(),"Przeterminowany",IF($H14&lt;=TODAY()+30,"Wkrótce","Aktualny")))</f>
        <v/>
      </c>
      <c r="J14" s="17" t="n"/>
    </row>
    <row r="15">
      <c r="A15" s="16" t="n"/>
      <c r="B15" s="17" t="n"/>
      <c r="C15" s="20">
        <f>IFERROR(INDEX('Lista sprzętu'!$D$6:$D$1000,MATCH(B15,'Lista sprzętu'!$B$6:$B$1000,0)),"")</f>
        <v/>
      </c>
      <c r="D15" s="17" t="n"/>
      <c r="E15" s="19" t="n"/>
      <c r="F15" s="18" t="n"/>
      <c r="G15" s="17" t="n"/>
      <c r="H15" s="19" t="n"/>
      <c r="I15" s="20">
        <f>IF($H15="","",IF($H15&lt;TODAY(),"Przeterminowany",IF($H15&lt;=TODAY()+30,"Wkrótce","Aktualny")))</f>
        <v/>
      </c>
      <c r="J15" s="17" t="n"/>
    </row>
    <row r="16">
      <c r="A16" s="16" t="n"/>
      <c r="B16" s="17" t="n"/>
      <c r="C16" s="20">
        <f>IFERROR(INDEX('Lista sprzętu'!$D$6:$D$1000,MATCH(B16,'Lista sprzętu'!$B$6:$B$1000,0)),"")</f>
        <v/>
      </c>
      <c r="D16" s="17" t="n"/>
      <c r="E16" s="19" t="n"/>
      <c r="F16" s="18" t="n"/>
      <c r="G16" s="17" t="n"/>
      <c r="H16" s="19" t="n"/>
      <c r="I16" s="20">
        <f>IF($H16="","",IF($H16&lt;TODAY(),"Przeterminowany",IF($H16&lt;=TODAY()+30,"Wkrótce","Aktualny")))</f>
        <v/>
      </c>
      <c r="J16" s="17" t="n"/>
    </row>
    <row r="17">
      <c r="A17" s="16" t="n"/>
      <c r="B17" s="17" t="n"/>
      <c r="C17" s="20">
        <f>IFERROR(INDEX('Lista sprzętu'!$D$6:$D$1000,MATCH(B17,'Lista sprzętu'!$B$6:$B$1000,0)),"")</f>
        <v/>
      </c>
      <c r="D17" s="17" t="n"/>
      <c r="E17" s="19" t="n"/>
      <c r="F17" s="18" t="n"/>
      <c r="G17" s="17" t="n"/>
      <c r="H17" s="19" t="n"/>
      <c r="I17" s="20">
        <f>IF($H17="","",IF($H17&lt;TODAY(),"Przeterminowany",IF($H17&lt;=TODAY()+30,"Wkrótce","Aktualny")))</f>
        <v/>
      </c>
      <c r="J17" s="17" t="n"/>
    </row>
    <row r="18">
      <c r="A18" s="16" t="n"/>
      <c r="B18" s="17" t="n"/>
      <c r="C18" s="20">
        <f>IFERROR(INDEX('Lista sprzętu'!$D$6:$D$1000,MATCH(B18,'Lista sprzętu'!$B$6:$B$1000,0)),"")</f>
        <v/>
      </c>
      <c r="D18" s="17" t="n"/>
      <c r="E18" s="19" t="n"/>
      <c r="F18" s="18" t="n"/>
      <c r="G18" s="17" t="n"/>
      <c r="H18" s="19" t="n"/>
      <c r="I18" s="20">
        <f>IF($H18="","",IF($H18&lt;TODAY(),"Przeterminowany",IF($H18&lt;=TODAY()+30,"Wkrótce","Aktualny")))</f>
        <v/>
      </c>
      <c r="J18" s="17" t="n"/>
    </row>
    <row r="19">
      <c r="A19" s="16" t="n"/>
      <c r="B19" s="17" t="n"/>
      <c r="C19" s="20">
        <f>IFERROR(INDEX('Lista sprzętu'!$D$6:$D$1000,MATCH(B19,'Lista sprzętu'!$B$6:$B$1000,0)),"")</f>
        <v/>
      </c>
      <c r="D19" s="17" t="n"/>
      <c r="E19" s="19" t="n"/>
      <c r="F19" s="18" t="n"/>
      <c r="G19" s="17" t="n"/>
      <c r="H19" s="19" t="n"/>
      <c r="I19" s="20">
        <f>IF($H19="","",IF($H19&lt;TODAY(),"Przeterminowany",IF($H19&lt;=TODAY()+30,"Wkrótce","Aktualny")))</f>
        <v/>
      </c>
      <c r="J19" s="17" t="n"/>
    </row>
    <row r="20">
      <c r="A20" s="16" t="n"/>
      <c r="B20" s="17" t="n"/>
      <c r="C20" s="20">
        <f>IFERROR(INDEX('Lista sprzętu'!$D$6:$D$1000,MATCH(B20,'Lista sprzętu'!$B$6:$B$1000,0)),"")</f>
        <v/>
      </c>
      <c r="D20" s="17" t="n"/>
      <c r="E20" s="19" t="n"/>
      <c r="F20" s="18" t="n"/>
      <c r="G20" s="17" t="n"/>
      <c r="H20" s="19" t="n"/>
      <c r="I20" s="20">
        <f>IF($H20="","",IF($H20&lt;TODAY(),"Przeterminowany",IF($H20&lt;=TODAY()+30,"Wkrótce","Aktualny")))</f>
        <v/>
      </c>
      <c r="J20" s="17" t="n"/>
    </row>
    <row r="21">
      <c r="A21" s="16" t="n"/>
      <c r="B21" s="17" t="n"/>
      <c r="C21" s="20">
        <f>IFERROR(INDEX('Lista sprzętu'!$D$6:$D$1000,MATCH(B21,'Lista sprzętu'!$B$6:$B$1000,0)),"")</f>
        <v/>
      </c>
      <c r="D21" s="17" t="n"/>
      <c r="E21" s="19" t="n"/>
      <c r="F21" s="18" t="n"/>
      <c r="G21" s="17" t="n"/>
      <c r="H21" s="19" t="n"/>
      <c r="I21" s="20">
        <f>IF($H21="","",IF($H21&lt;TODAY(),"Przeterminowany",IF($H21&lt;=TODAY()+30,"Wkrótce","Aktualny")))</f>
        <v/>
      </c>
      <c r="J21" s="17" t="n"/>
    </row>
    <row r="22">
      <c r="A22" s="16" t="n"/>
      <c r="B22" s="17" t="n"/>
      <c r="C22" s="20">
        <f>IFERROR(INDEX('Lista sprzętu'!$D$6:$D$1000,MATCH(B22,'Lista sprzętu'!$B$6:$B$1000,0)),"")</f>
        <v/>
      </c>
      <c r="D22" s="17" t="n"/>
      <c r="E22" s="19" t="n"/>
      <c r="F22" s="18" t="n"/>
      <c r="G22" s="17" t="n"/>
      <c r="H22" s="19" t="n"/>
      <c r="I22" s="20">
        <f>IF($H22="","",IF($H22&lt;TODAY(),"Przeterminowany",IF($H22&lt;=TODAY()+30,"Wkrótce","Aktualny")))</f>
        <v/>
      </c>
      <c r="J22" s="17" t="n"/>
    </row>
    <row r="23">
      <c r="A23" s="16" t="n"/>
      <c r="B23" s="17" t="n"/>
      <c r="C23" s="20">
        <f>IFERROR(INDEX('Lista sprzętu'!$D$6:$D$1000,MATCH(B23,'Lista sprzętu'!$B$6:$B$1000,0)),"")</f>
        <v/>
      </c>
      <c r="D23" s="17" t="n"/>
      <c r="E23" s="19" t="n"/>
      <c r="F23" s="18" t="n"/>
      <c r="G23" s="17" t="n"/>
      <c r="H23" s="19" t="n"/>
      <c r="I23" s="20">
        <f>IF($H23="","",IF($H23&lt;TODAY(),"Przeterminowany",IF($H23&lt;=TODAY()+30,"Wkrótce","Aktualny")))</f>
        <v/>
      </c>
      <c r="J23" s="17" t="n"/>
    </row>
    <row r="24">
      <c r="A24" s="16" t="n"/>
      <c r="B24" s="17" t="n"/>
      <c r="C24" s="20">
        <f>IFERROR(INDEX('Lista sprzętu'!$D$6:$D$1000,MATCH(B24,'Lista sprzętu'!$B$6:$B$1000,0)),"")</f>
        <v/>
      </c>
      <c r="D24" s="17" t="n"/>
      <c r="E24" s="19" t="n"/>
      <c r="F24" s="18" t="n"/>
      <c r="G24" s="17" t="n"/>
      <c r="H24" s="19" t="n"/>
      <c r="I24" s="20">
        <f>IF($H24="","",IF($H24&lt;TODAY(),"Przeterminowany",IF($H24&lt;=TODAY()+30,"Wkrótce","Aktualny")))</f>
        <v/>
      </c>
      <c r="J24" s="17" t="n"/>
    </row>
    <row r="25">
      <c r="A25" s="16" t="n"/>
      <c r="B25" s="17" t="n"/>
      <c r="C25" s="20">
        <f>IFERROR(INDEX('Lista sprzętu'!$D$6:$D$1000,MATCH(B25,'Lista sprzętu'!$B$6:$B$1000,0)),"")</f>
        <v/>
      </c>
      <c r="D25" s="17" t="n"/>
      <c r="E25" s="19" t="n"/>
      <c r="F25" s="18" t="n"/>
      <c r="G25" s="17" t="n"/>
      <c r="H25" s="19" t="n"/>
      <c r="I25" s="20">
        <f>IF($H25="","",IF($H25&lt;TODAY(),"Przeterminowany",IF($H25&lt;=TODAY()+30,"Wkrótce","Aktualny")))</f>
        <v/>
      </c>
      <c r="J25" s="17" t="n"/>
    </row>
    <row r="26">
      <c r="A26" s="16" t="n"/>
      <c r="B26" s="17" t="n"/>
      <c r="C26" s="20">
        <f>IFERROR(INDEX('Lista sprzętu'!$D$6:$D$1000,MATCH(B26,'Lista sprzętu'!$B$6:$B$1000,0)),"")</f>
        <v/>
      </c>
      <c r="D26" s="17" t="n"/>
      <c r="E26" s="19" t="n"/>
      <c r="F26" s="18" t="n"/>
      <c r="G26" s="17" t="n"/>
      <c r="H26" s="19" t="n"/>
      <c r="I26" s="20">
        <f>IF($H26="","",IF($H26&lt;TODAY(),"Przeterminowany",IF($H26&lt;=TODAY()+30,"Wkrótce","Aktualny")))</f>
        <v/>
      </c>
      <c r="J26" s="17" t="n"/>
    </row>
    <row r="27">
      <c r="A27" s="16" t="n"/>
      <c r="B27" s="17" t="n"/>
      <c r="C27" s="20">
        <f>IFERROR(INDEX('Lista sprzętu'!$D$6:$D$1000,MATCH(B27,'Lista sprzętu'!$B$6:$B$1000,0)),"")</f>
        <v/>
      </c>
      <c r="D27" s="17" t="n"/>
      <c r="E27" s="19" t="n"/>
      <c r="F27" s="18" t="n"/>
      <c r="G27" s="17" t="n"/>
      <c r="H27" s="19" t="n"/>
      <c r="I27" s="20">
        <f>IF($H27="","",IF($H27&lt;TODAY(),"Przeterminowany",IF($H27&lt;=TODAY()+30,"Wkrótce","Aktualny")))</f>
        <v/>
      </c>
      <c r="J27" s="17" t="n"/>
    </row>
    <row r="28">
      <c r="A28" s="16" t="n"/>
      <c r="B28" s="17" t="n"/>
      <c r="C28" s="20">
        <f>IFERROR(INDEX('Lista sprzętu'!$D$6:$D$1000,MATCH(B28,'Lista sprzętu'!$B$6:$B$1000,0)),"")</f>
        <v/>
      </c>
      <c r="D28" s="17" t="n"/>
      <c r="E28" s="19" t="n"/>
      <c r="F28" s="18" t="n"/>
      <c r="G28" s="17" t="n"/>
      <c r="H28" s="19" t="n"/>
      <c r="I28" s="20">
        <f>IF($H28="","",IF($H28&lt;TODAY(),"Przeterminowany",IF($H28&lt;=TODAY()+30,"Wkrótce","Aktualny")))</f>
        <v/>
      </c>
      <c r="J28" s="17" t="n"/>
    </row>
    <row r="29">
      <c r="A29" s="16" t="n"/>
      <c r="B29" s="17" t="n"/>
      <c r="C29" s="20">
        <f>IFERROR(INDEX('Lista sprzętu'!$D$6:$D$1000,MATCH(B29,'Lista sprzętu'!$B$6:$B$1000,0)),"")</f>
        <v/>
      </c>
      <c r="D29" s="17" t="n"/>
      <c r="E29" s="19" t="n"/>
      <c r="F29" s="18" t="n"/>
      <c r="G29" s="17" t="n"/>
      <c r="H29" s="19" t="n"/>
      <c r="I29" s="20">
        <f>IF($H29="","",IF($H29&lt;TODAY(),"Przeterminowany",IF($H29&lt;=TODAY()+30,"Wkrótce","Aktualny")))</f>
        <v/>
      </c>
      <c r="J29" s="17" t="n"/>
    </row>
    <row r="30">
      <c r="A30" s="16" t="n"/>
      <c r="B30" s="17" t="n"/>
      <c r="C30" s="20">
        <f>IFERROR(INDEX('Lista sprzętu'!$D$6:$D$1000,MATCH(B30,'Lista sprzętu'!$B$6:$B$1000,0)),"")</f>
        <v/>
      </c>
      <c r="D30" s="17" t="n"/>
      <c r="E30" s="19" t="n"/>
      <c r="F30" s="18" t="n"/>
      <c r="G30" s="17" t="n"/>
      <c r="H30" s="19" t="n"/>
      <c r="I30" s="20">
        <f>IF($H30="","",IF($H30&lt;TODAY(),"Przeterminowany",IF($H30&lt;=TODAY()+30,"Wkrótce","Aktualny")))</f>
        <v/>
      </c>
      <c r="J30" s="17" t="n"/>
    </row>
    <row r="31">
      <c r="A31" s="16" t="n"/>
      <c r="B31" s="17" t="n"/>
      <c r="C31" s="20">
        <f>IFERROR(INDEX('Lista sprzętu'!$D$6:$D$1000,MATCH(B31,'Lista sprzętu'!$B$6:$B$1000,0)),"")</f>
        <v/>
      </c>
      <c r="D31" s="17" t="n"/>
      <c r="E31" s="19" t="n"/>
      <c r="F31" s="18" t="n"/>
      <c r="G31" s="17" t="n"/>
      <c r="H31" s="19" t="n"/>
      <c r="I31" s="20">
        <f>IF($H31="","",IF($H31&lt;TODAY(),"Przeterminowany",IF($H31&lt;=TODAY()+30,"Wkrótce","Aktualny")))</f>
        <v/>
      </c>
      <c r="J31" s="17" t="n"/>
    </row>
    <row r="32">
      <c r="A32" s="16" t="n"/>
      <c r="B32" s="17" t="n"/>
      <c r="C32" s="20">
        <f>IFERROR(INDEX('Lista sprzętu'!$D$6:$D$1000,MATCH(B32,'Lista sprzętu'!$B$6:$B$1000,0)),"")</f>
        <v/>
      </c>
      <c r="D32" s="17" t="n"/>
      <c r="E32" s="19" t="n"/>
      <c r="F32" s="18" t="n"/>
      <c r="G32" s="17" t="n"/>
      <c r="H32" s="19" t="n"/>
      <c r="I32" s="20">
        <f>IF($H32="","",IF($H32&lt;TODAY(),"Przeterminowany",IF($H32&lt;=TODAY()+30,"Wkrótce","Aktualny")))</f>
        <v/>
      </c>
      <c r="J32" s="17" t="n"/>
    </row>
    <row r="33">
      <c r="A33" s="16" t="n"/>
      <c r="B33" s="17" t="n"/>
      <c r="C33" s="20">
        <f>IFERROR(INDEX('Lista sprzętu'!$D$6:$D$1000,MATCH(B33,'Lista sprzętu'!$B$6:$B$1000,0)),"")</f>
        <v/>
      </c>
      <c r="D33" s="17" t="n"/>
      <c r="E33" s="19" t="n"/>
      <c r="F33" s="18" t="n"/>
      <c r="G33" s="17" t="n"/>
      <c r="H33" s="19" t="n"/>
      <c r="I33" s="20">
        <f>IF($H33="","",IF($H33&lt;TODAY(),"Przeterminowany",IF($H33&lt;=TODAY()+30,"Wkrótce","Aktualny")))</f>
        <v/>
      </c>
      <c r="J33" s="17" t="n"/>
    </row>
    <row r="34">
      <c r="A34" s="16" t="n"/>
      <c r="B34" s="17" t="n"/>
      <c r="C34" s="20">
        <f>IFERROR(INDEX('Lista sprzętu'!$D$6:$D$1000,MATCH(B34,'Lista sprzętu'!$B$6:$B$1000,0)),"")</f>
        <v/>
      </c>
      <c r="D34" s="17" t="n"/>
      <c r="E34" s="19" t="n"/>
      <c r="F34" s="18" t="n"/>
      <c r="G34" s="17" t="n"/>
      <c r="H34" s="19" t="n"/>
      <c r="I34" s="20">
        <f>IF($H34="","",IF($H34&lt;TODAY(),"Przeterminowany",IF($H34&lt;=TODAY()+30,"Wkrótce","Aktualny")))</f>
        <v/>
      </c>
      <c r="J34" s="17" t="n"/>
    </row>
    <row r="35">
      <c r="A35" s="16" t="n"/>
      <c r="B35" s="17" t="n"/>
      <c r="C35" s="20">
        <f>IFERROR(INDEX('Lista sprzętu'!$D$6:$D$1000,MATCH(B35,'Lista sprzętu'!$B$6:$B$1000,0)),"")</f>
        <v/>
      </c>
      <c r="D35" s="17" t="n"/>
      <c r="E35" s="19" t="n"/>
      <c r="F35" s="18" t="n"/>
      <c r="G35" s="17" t="n"/>
      <c r="H35" s="19" t="n"/>
      <c r="I35" s="20">
        <f>IF($H35="","",IF($H35&lt;TODAY(),"Przeterminowany",IF($H35&lt;=TODAY()+30,"Wkrótce","Aktualny")))</f>
        <v/>
      </c>
      <c r="J35" s="17" t="n"/>
    </row>
    <row r="36">
      <c r="A36" s="16" t="n"/>
      <c r="B36" s="17" t="n"/>
      <c r="C36" s="20">
        <f>IFERROR(INDEX('Lista sprzętu'!$D$6:$D$1000,MATCH(B36,'Lista sprzętu'!$B$6:$B$1000,0)),"")</f>
        <v/>
      </c>
      <c r="D36" s="17" t="n"/>
      <c r="E36" s="19" t="n"/>
      <c r="F36" s="18" t="n"/>
      <c r="G36" s="17" t="n"/>
      <c r="H36" s="19" t="n"/>
      <c r="I36" s="20">
        <f>IF($H36="","",IF($H36&lt;TODAY(),"Przeterminowany",IF($H36&lt;=TODAY()+30,"Wkrótce","Aktualny")))</f>
        <v/>
      </c>
      <c r="J36" s="17" t="n"/>
    </row>
    <row r="37">
      <c r="A37" s="16" t="n"/>
      <c r="B37" s="17" t="n"/>
      <c r="C37" s="20">
        <f>IFERROR(INDEX('Lista sprzętu'!$D$6:$D$1000,MATCH(B37,'Lista sprzętu'!$B$6:$B$1000,0)),"")</f>
        <v/>
      </c>
      <c r="D37" s="17" t="n"/>
      <c r="E37" s="19" t="n"/>
      <c r="F37" s="18" t="n"/>
      <c r="G37" s="17" t="n"/>
      <c r="H37" s="19" t="n"/>
      <c r="I37" s="20">
        <f>IF($H37="","",IF($H37&lt;TODAY(),"Przeterminowany",IF($H37&lt;=TODAY()+30,"Wkrótce","Aktualny")))</f>
        <v/>
      </c>
      <c r="J37" s="17" t="n"/>
    </row>
    <row r="38">
      <c r="A38" s="16" t="n"/>
      <c r="B38" s="17" t="n"/>
      <c r="C38" s="20">
        <f>IFERROR(INDEX('Lista sprzętu'!$D$6:$D$1000,MATCH(B38,'Lista sprzętu'!$B$6:$B$1000,0)),"")</f>
        <v/>
      </c>
      <c r="D38" s="17" t="n"/>
      <c r="E38" s="19" t="n"/>
      <c r="F38" s="18" t="n"/>
      <c r="G38" s="17" t="n"/>
      <c r="H38" s="19" t="n"/>
      <c r="I38" s="20">
        <f>IF($H38="","",IF($H38&lt;TODAY(),"Przeterminowany",IF($H38&lt;=TODAY()+30,"Wkrótce","Aktualny")))</f>
        <v/>
      </c>
      <c r="J38" s="17" t="n"/>
    </row>
    <row r="39">
      <c r="A39" s="16" t="n"/>
      <c r="B39" s="17" t="n"/>
      <c r="C39" s="20">
        <f>IFERROR(INDEX('Lista sprzętu'!$D$6:$D$1000,MATCH(B39,'Lista sprzętu'!$B$6:$B$1000,0)),"")</f>
        <v/>
      </c>
      <c r="D39" s="17" t="n"/>
      <c r="E39" s="19" t="n"/>
      <c r="F39" s="18" t="n"/>
      <c r="G39" s="17" t="n"/>
      <c r="H39" s="19" t="n"/>
      <c r="I39" s="20">
        <f>IF($H39="","",IF($H39&lt;TODAY(),"Przeterminowany",IF($H39&lt;=TODAY()+30,"Wkrótce","Aktualny")))</f>
        <v/>
      </c>
      <c r="J39" s="17" t="n"/>
    </row>
    <row r="40">
      <c r="A40" s="16" t="n"/>
      <c r="B40" s="17" t="n"/>
      <c r="C40" s="20">
        <f>IFERROR(INDEX('Lista sprzętu'!$D$6:$D$1000,MATCH(B40,'Lista sprzętu'!$B$6:$B$1000,0)),"")</f>
        <v/>
      </c>
      <c r="D40" s="17" t="n"/>
      <c r="E40" s="19" t="n"/>
      <c r="F40" s="18" t="n"/>
      <c r="G40" s="17" t="n"/>
      <c r="H40" s="19" t="n"/>
      <c r="I40" s="20">
        <f>IF($H40="","",IF($H40&lt;TODAY(),"Przeterminowany",IF($H40&lt;=TODAY()+30,"Wkrótce","Aktualny")))</f>
        <v/>
      </c>
      <c r="J40" s="17" t="n"/>
    </row>
    <row r="41">
      <c r="A41" s="16" t="n"/>
      <c r="B41" s="17" t="n"/>
      <c r="C41" s="20">
        <f>IFERROR(INDEX('Lista sprzętu'!$D$6:$D$1000,MATCH(B41,'Lista sprzętu'!$B$6:$B$1000,0)),"")</f>
        <v/>
      </c>
      <c r="D41" s="17" t="n"/>
      <c r="E41" s="19" t="n"/>
      <c r="F41" s="18" t="n"/>
      <c r="G41" s="17" t="n"/>
      <c r="H41" s="19" t="n"/>
      <c r="I41" s="20">
        <f>IF($H41="","",IF($H41&lt;TODAY(),"Przeterminowany",IF($H41&lt;=TODAY()+30,"Wkrótce","Aktualny")))</f>
        <v/>
      </c>
      <c r="J41" s="17" t="n"/>
    </row>
    <row r="42">
      <c r="A42" s="16" t="n"/>
      <c r="B42" s="17" t="n"/>
      <c r="C42" s="20">
        <f>IFERROR(INDEX('Lista sprzętu'!$D$6:$D$1000,MATCH(B42,'Lista sprzętu'!$B$6:$B$1000,0)),"")</f>
        <v/>
      </c>
      <c r="D42" s="17" t="n"/>
      <c r="E42" s="19" t="n"/>
      <c r="F42" s="18" t="n"/>
      <c r="G42" s="17" t="n"/>
      <c r="H42" s="19" t="n"/>
      <c r="I42" s="20">
        <f>IF($H42="","",IF($H42&lt;TODAY(),"Przeterminowany",IF($H42&lt;=TODAY()+30,"Wkrótce","Aktualny")))</f>
        <v/>
      </c>
      <c r="J42" s="17" t="n"/>
    </row>
    <row r="43">
      <c r="A43" s="16" t="n"/>
      <c r="B43" s="17" t="n"/>
      <c r="C43" s="20">
        <f>IFERROR(INDEX('Lista sprzętu'!$D$6:$D$1000,MATCH(B43,'Lista sprzętu'!$B$6:$B$1000,0)),"")</f>
        <v/>
      </c>
      <c r="D43" s="17" t="n"/>
      <c r="E43" s="19" t="n"/>
      <c r="F43" s="18" t="n"/>
      <c r="G43" s="17" t="n"/>
      <c r="H43" s="19" t="n"/>
      <c r="I43" s="20">
        <f>IF($H43="","",IF($H43&lt;TODAY(),"Przeterminowany",IF($H43&lt;=TODAY()+30,"Wkrótce","Aktualny")))</f>
        <v/>
      </c>
      <c r="J43" s="17" t="n"/>
    </row>
    <row r="44">
      <c r="A44" s="16" t="n"/>
      <c r="B44" s="17" t="n"/>
      <c r="C44" s="20">
        <f>IFERROR(INDEX('Lista sprzętu'!$D$6:$D$1000,MATCH(B44,'Lista sprzętu'!$B$6:$B$1000,0)),"")</f>
        <v/>
      </c>
      <c r="D44" s="17" t="n"/>
      <c r="E44" s="19" t="n"/>
      <c r="F44" s="18" t="n"/>
      <c r="G44" s="17" t="n"/>
      <c r="H44" s="19" t="n"/>
      <c r="I44" s="20">
        <f>IF($H44="","",IF($H44&lt;TODAY(),"Przeterminowany",IF($H44&lt;=TODAY()+30,"Wkrótce","Aktualny")))</f>
        <v/>
      </c>
      <c r="J44" s="17" t="n"/>
    </row>
    <row r="45">
      <c r="A45" s="16" t="n"/>
      <c r="B45" s="17" t="n"/>
      <c r="C45" s="20">
        <f>IFERROR(INDEX('Lista sprzętu'!$D$6:$D$1000,MATCH(B45,'Lista sprzętu'!$B$6:$B$1000,0)),"")</f>
        <v/>
      </c>
      <c r="D45" s="17" t="n"/>
      <c r="E45" s="19" t="n"/>
      <c r="F45" s="18" t="n"/>
      <c r="G45" s="17" t="n"/>
      <c r="H45" s="19" t="n"/>
      <c r="I45" s="20">
        <f>IF($H45="","",IF($H45&lt;TODAY(),"Przeterminowany",IF($H45&lt;=TODAY()+30,"Wkrótce","Aktualny")))</f>
        <v/>
      </c>
      <c r="J45" s="17" t="n"/>
    </row>
    <row r="46">
      <c r="A46" s="16" t="n"/>
      <c r="B46" s="17" t="n"/>
      <c r="C46" s="20">
        <f>IFERROR(INDEX('Lista sprzętu'!$D$6:$D$1000,MATCH(B46,'Lista sprzętu'!$B$6:$B$1000,0)),"")</f>
        <v/>
      </c>
      <c r="D46" s="17" t="n"/>
      <c r="E46" s="19" t="n"/>
      <c r="F46" s="18" t="n"/>
      <c r="G46" s="17" t="n"/>
      <c r="H46" s="19" t="n"/>
      <c r="I46" s="20">
        <f>IF($H46="","",IF($H46&lt;TODAY(),"Przeterminowany",IF($H46&lt;=TODAY()+30,"Wkrótce","Aktualny")))</f>
        <v/>
      </c>
      <c r="J46" s="17" t="n"/>
    </row>
    <row r="47">
      <c r="A47" s="16" t="n"/>
      <c r="B47" s="17" t="n"/>
      <c r="C47" s="20">
        <f>IFERROR(INDEX('Lista sprzętu'!$D$6:$D$1000,MATCH(B47,'Lista sprzętu'!$B$6:$B$1000,0)),"")</f>
        <v/>
      </c>
      <c r="D47" s="17" t="n"/>
      <c r="E47" s="19" t="n"/>
      <c r="F47" s="18" t="n"/>
      <c r="G47" s="17" t="n"/>
      <c r="H47" s="19" t="n"/>
      <c r="I47" s="20">
        <f>IF($H47="","",IF($H47&lt;TODAY(),"Przeterminowany",IF($H47&lt;=TODAY()+30,"Wkrótce","Aktualny")))</f>
        <v/>
      </c>
      <c r="J47" s="17" t="n"/>
    </row>
    <row r="48">
      <c r="A48" s="16" t="n"/>
      <c r="B48" s="17" t="n"/>
      <c r="C48" s="20">
        <f>IFERROR(INDEX('Lista sprzętu'!$D$6:$D$1000,MATCH(B48,'Lista sprzętu'!$B$6:$B$1000,0)),"")</f>
        <v/>
      </c>
      <c r="D48" s="17" t="n"/>
      <c r="E48" s="19" t="n"/>
      <c r="F48" s="18" t="n"/>
      <c r="G48" s="17" t="n"/>
      <c r="H48" s="19" t="n"/>
      <c r="I48" s="20">
        <f>IF($H48="","",IF($H48&lt;TODAY(),"Przeterminowany",IF($H48&lt;=TODAY()+30,"Wkrótce","Aktualny")))</f>
        <v/>
      </c>
      <c r="J48" s="17" t="n"/>
    </row>
    <row r="49">
      <c r="A49" s="16" t="n"/>
      <c r="B49" s="17" t="n"/>
      <c r="C49" s="20">
        <f>IFERROR(INDEX('Lista sprzętu'!$D$6:$D$1000,MATCH(B49,'Lista sprzętu'!$B$6:$B$1000,0)),"")</f>
        <v/>
      </c>
      <c r="D49" s="17" t="n"/>
      <c r="E49" s="19" t="n"/>
      <c r="F49" s="18" t="n"/>
      <c r="G49" s="17" t="n"/>
      <c r="H49" s="19" t="n"/>
      <c r="I49" s="20">
        <f>IF($H49="","",IF($H49&lt;TODAY(),"Przeterminowany",IF($H49&lt;=TODAY()+30,"Wkrótce","Aktualny")))</f>
        <v/>
      </c>
      <c r="J49" s="17" t="n"/>
    </row>
    <row r="50">
      <c r="A50" s="16" t="n"/>
      <c r="B50" s="17" t="n"/>
      <c r="C50" s="20">
        <f>IFERROR(INDEX('Lista sprzętu'!$D$6:$D$1000,MATCH(B50,'Lista sprzętu'!$B$6:$B$1000,0)),"")</f>
        <v/>
      </c>
      <c r="D50" s="17" t="n"/>
      <c r="E50" s="19" t="n"/>
      <c r="F50" s="18" t="n"/>
      <c r="G50" s="17" t="n"/>
      <c r="H50" s="19" t="n"/>
      <c r="I50" s="20">
        <f>IF($H50="","",IF($H50&lt;TODAY(),"Przeterminowany",IF($H50&lt;=TODAY()+30,"Wkrótce","Aktualny")))</f>
        <v/>
      </c>
      <c r="J50" s="17" t="n"/>
    </row>
    <row r="51">
      <c r="A51" s="16" t="n"/>
      <c r="B51" s="17" t="n"/>
      <c r="C51" s="20">
        <f>IFERROR(INDEX('Lista sprzętu'!$D$6:$D$1000,MATCH(B51,'Lista sprzętu'!$B$6:$B$1000,0)),"")</f>
        <v/>
      </c>
      <c r="D51" s="17" t="n"/>
      <c r="E51" s="19" t="n"/>
      <c r="F51" s="18" t="n"/>
      <c r="G51" s="17" t="n"/>
      <c r="H51" s="19" t="n"/>
      <c r="I51" s="20">
        <f>IF($H51="","",IF($H51&lt;TODAY(),"Przeterminowany",IF($H51&lt;=TODAY()+30,"Wkrótce","Aktualny")))</f>
        <v/>
      </c>
      <c r="J51" s="17" t="n"/>
    </row>
    <row r="52">
      <c r="A52" s="16" t="n"/>
      <c r="B52" s="17" t="n"/>
      <c r="C52" s="20">
        <f>IFERROR(INDEX('Lista sprzętu'!$D$6:$D$1000,MATCH(B52,'Lista sprzętu'!$B$6:$B$1000,0)),"")</f>
        <v/>
      </c>
      <c r="D52" s="17" t="n"/>
      <c r="E52" s="19" t="n"/>
      <c r="F52" s="18" t="n"/>
      <c r="G52" s="17" t="n"/>
      <c r="H52" s="19" t="n"/>
      <c r="I52" s="20">
        <f>IF($H52="","",IF($H52&lt;TODAY(),"Przeterminowany",IF($H52&lt;=TODAY()+30,"Wkrótce","Aktualny")))</f>
        <v/>
      </c>
      <c r="J52" s="17" t="n"/>
    </row>
    <row r="53">
      <c r="A53" s="16" t="n"/>
      <c r="B53" s="17" t="n"/>
      <c r="C53" s="20">
        <f>IFERROR(INDEX('Lista sprzętu'!$D$6:$D$1000,MATCH(B53,'Lista sprzętu'!$B$6:$B$1000,0)),"")</f>
        <v/>
      </c>
      <c r="D53" s="17" t="n"/>
      <c r="E53" s="19" t="n"/>
      <c r="F53" s="18" t="n"/>
      <c r="G53" s="17" t="n"/>
      <c r="H53" s="19" t="n"/>
      <c r="I53" s="20">
        <f>IF($H53="","",IF($H53&lt;TODAY(),"Przeterminowany",IF($H53&lt;=TODAY()+30,"Wkrótce","Aktualny")))</f>
        <v/>
      </c>
      <c r="J53" s="17" t="n"/>
    </row>
    <row r="54">
      <c r="A54" s="16" t="n"/>
      <c r="B54" s="17" t="n"/>
      <c r="C54" s="20">
        <f>IFERROR(INDEX('Lista sprzętu'!$D$6:$D$1000,MATCH(B54,'Lista sprzętu'!$B$6:$B$1000,0)),"")</f>
        <v/>
      </c>
      <c r="D54" s="17" t="n"/>
      <c r="E54" s="19" t="n"/>
      <c r="F54" s="18" t="n"/>
      <c r="G54" s="17" t="n"/>
      <c r="H54" s="19" t="n"/>
      <c r="I54" s="20">
        <f>IF($H54="","",IF($H54&lt;TODAY(),"Przeterminowany",IF($H54&lt;=TODAY()+30,"Wkrótce","Aktualny")))</f>
        <v/>
      </c>
      <c r="J54" s="17" t="n"/>
    </row>
    <row r="55">
      <c r="A55" s="16" t="n"/>
      <c r="B55" s="17" t="n"/>
      <c r="C55" s="20">
        <f>IFERROR(INDEX('Lista sprzętu'!$D$6:$D$1000,MATCH(B55,'Lista sprzętu'!$B$6:$B$1000,0)),"")</f>
        <v/>
      </c>
      <c r="D55" s="17" t="n"/>
      <c r="E55" s="19" t="n"/>
      <c r="F55" s="18" t="n"/>
      <c r="G55" s="17" t="n"/>
      <c r="H55" s="19" t="n"/>
      <c r="I55" s="20">
        <f>IF($H55="","",IF($H55&lt;TODAY(),"Przeterminowany",IF($H55&lt;=TODAY()+30,"Wkrótce","Aktualny")))</f>
        <v/>
      </c>
      <c r="J55" s="17" t="n"/>
    </row>
    <row r="56">
      <c r="A56" s="16" t="n"/>
      <c r="B56" s="17" t="n"/>
      <c r="C56" s="20">
        <f>IFERROR(INDEX('Lista sprzętu'!$D$6:$D$1000,MATCH(B56,'Lista sprzętu'!$B$6:$B$1000,0)),"")</f>
        <v/>
      </c>
      <c r="D56" s="17" t="n"/>
      <c r="E56" s="19" t="n"/>
      <c r="F56" s="18" t="n"/>
      <c r="G56" s="17" t="n"/>
      <c r="H56" s="19" t="n"/>
      <c r="I56" s="20">
        <f>IF($H56="","",IF($H56&lt;TODAY(),"Przeterminowany",IF($H56&lt;=TODAY()+30,"Wkrótce","Aktualny")))</f>
        <v/>
      </c>
      <c r="J56" s="17" t="n"/>
    </row>
    <row r="57">
      <c r="A57" s="16" t="n"/>
      <c r="B57" s="17" t="n"/>
      <c r="C57" s="20">
        <f>IFERROR(INDEX('Lista sprzętu'!$D$6:$D$1000,MATCH(B57,'Lista sprzętu'!$B$6:$B$1000,0)),"")</f>
        <v/>
      </c>
      <c r="D57" s="17" t="n"/>
      <c r="E57" s="19" t="n"/>
      <c r="F57" s="18" t="n"/>
      <c r="G57" s="17" t="n"/>
      <c r="H57" s="19" t="n"/>
      <c r="I57" s="20">
        <f>IF($H57="","",IF($H57&lt;TODAY(),"Przeterminowany",IF($H57&lt;=TODAY()+30,"Wkrótce","Aktualny")))</f>
        <v/>
      </c>
      <c r="J57" s="17" t="n"/>
    </row>
    <row r="58">
      <c r="A58" s="16" t="n"/>
      <c r="B58" s="17" t="n"/>
      <c r="C58" s="20">
        <f>IFERROR(INDEX('Lista sprzętu'!$D$6:$D$1000,MATCH(B58,'Lista sprzętu'!$B$6:$B$1000,0)),"")</f>
        <v/>
      </c>
      <c r="D58" s="17" t="n"/>
      <c r="E58" s="19" t="n"/>
      <c r="F58" s="18" t="n"/>
      <c r="G58" s="17" t="n"/>
      <c r="H58" s="19" t="n"/>
      <c r="I58" s="20">
        <f>IF($H58="","",IF($H58&lt;TODAY(),"Przeterminowany",IF($H58&lt;=TODAY()+30,"Wkrótce","Aktualny")))</f>
        <v/>
      </c>
      <c r="J58" s="17" t="n"/>
    </row>
    <row r="59">
      <c r="A59" s="16" t="n"/>
      <c r="B59" s="17" t="n"/>
      <c r="C59" s="20">
        <f>IFERROR(INDEX('Lista sprzętu'!$D$6:$D$1000,MATCH(B59,'Lista sprzętu'!$B$6:$B$1000,0)),"")</f>
        <v/>
      </c>
      <c r="D59" s="17" t="n"/>
      <c r="E59" s="19" t="n"/>
      <c r="F59" s="18" t="n"/>
      <c r="G59" s="17" t="n"/>
      <c r="H59" s="19" t="n"/>
      <c r="I59" s="20">
        <f>IF($H59="","",IF($H59&lt;TODAY(),"Przeterminowany",IF($H59&lt;=TODAY()+30,"Wkrótce","Aktualny")))</f>
        <v/>
      </c>
      <c r="J59" s="17" t="n"/>
    </row>
    <row r="60">
      <c r="A60" s="16" t="n"/>
      <c r="B60" s="17" t="n"/>
      <c r="C60" s="20">
        <f>IFERROR(INDEX('Lista sprzętu'!$D$6:$D$1000,MATCH(B60,'Lista sprzętu'!$B$6:$B$1000,0)),"")</f>
        <v/>
      </c>
      <c r="D60" s="17" t="n"/>
      <c r="E60" s="19" t="n"/>
      <c r="F60" s="18" t="n"/>
      <c r="G60" s="17" t="n"/>
      <c r="H60" s="19" t="n"/>
      <c r="I60" s="20">
        <f>IF($H60="","",IF($H60&lt;TODAY(),"Przeterminowany",IF($H60&lt;=TODAY()+30,"Wkrótce","Aktualny")))</f>
        <v/>
      </c>
      <c r="J60" s="17" t="n"/>
    </row>
    <row r="61">
      <c r="A61" s="16" t="n"/>
      <c r="B61" s="17" t="n"/>
      <c r="C61" s="20">
        <f>IFERROR(INDEX('Lista sprzętu'!$D$6:$D$1000,MATCH(B61,'Lista sprzętu'!$B$6:$B$1000,0)),"")</f>
        <v/>
      </c>
      <c r="D61" s="17" t="n"/>
      <c r="E61" s="19" t="n"/>
      <c r="F61" s="18" t="n"/>
      <c r="G61" s="17" t="n"/>
      <c r="H61" s="19" t="n"/>
      <c r="I61" s="20">
        <f>IF($H61="","",IF($H61&lt;TODAY(),"Przeterminowany",IF($H61&lt;=TODAY()+30,"Wkrótce","Aktualny")))</f>
        <v/>
      </c>
      <c r="J61" s="17" t="n"/>
    </row>
    <row r="62">
      <c r="A62" s="16" t="n"/>
      <c r="B62" s="17" t="n"/>
      <c r="C62" s="20">
        <f>IFERROR(INDEX('Lista sprzętu'!$D$6:$D$1000,MATCH(B62,'Lista sprzętu'!$B$6:$B$1000,0)),"")</f>
        <v/>
      </c>
      <c r="D62" s="17" t="n"/>
      <c r="E62" s="19" t="n"/>
      <c r="F62" s="18" t="n"/>
      <c r="G62" s="17" t="n"/>
      <c r="H62" s="19" t="n"/>
      <c r="I62" s="20">
        <f>IF($H62="","",IF($H62&lt;TODAY(),"Przeterminowany",IF($H62&lt;=TODAY()+30,"Wkrótce","Aktualny")))</f>
        <v/>
      </c>
      <c r="J62" s="17" t="n"/>
    </row>
    <row r="63">
      <c r="A63" s="16" t="n"/>
      <c r="B63" s="17" t="n"/>
      <c r="C63" s="20">
        <f>IFERROR(INDEX('Lista sprzętu'!$D$6:$D$1000,MATCH(B63,'Lista sprzętu'!$B$6:$B$1000,0)),"")</f>
        <v/>
      </c>
      <c r="D63" s="17" t="n"/>
      <c r="E63" s="19" t="n"/>
      <c r="F63" s="18" t="n"/>
      <c r="G63" s="17" t="n"/>
      <c r="H63" s="19" t="n"/>
      <c r="I63" s="20">
        <f>IF($H63="","",IF($H63&lt;TODAY(),"Przeterminowany",IF($H63&lt;=TODAY()+30,"Wkrótce","Aktualny")))</f>
        <v/>
      </c>
      <c r="J63" s="17" t="n"/>
    </row>
    <row r="64">
      <c r="A64" s="16" t="n"/>
      <c r="B64" s="17" t="n"/>
      <c r="C64" s="20">
        <f>IFERROR(INDEX('Lista sprzętu'!$D$6:$D$1000,MATCH(B64,'Lista sprzętu'!$B$6:$B$1000,0)),"")</f>
        <v/>
      </c>
      <c r="D64" s="17" t="n"/>
      <c r="E64" s="19" t="n"/>
      <c r="F64" s="18" t="n"/>
      <c r="G64" s="17" t="n"/>
      <c r="H64" s="19" t="n"/>
      <c r="I64" s="20">
        <f>IF($H64="","",IF($H64&lt;TODAY(),"Przeterminowany",IF($H64&lt;=TODAY()+30,"Wkrótce","Aktualny")))</f>
        <v/>
      </c>
      <c r="J64" s="17" t="n"/>
    </row>
    <row r="65">
      <c r="A65" s="16" t="n"/>
      <c r="B65" s="17" t="n"/>
      <c r="C65" s="20">
        <f>IFERROR(INDEX('Lista sprzętu'!$D$6:$D$1000,MATCH(B65,'Lista sprzętu'!$B$6:$B$1000,0)),"")</f>
        <v/>
      </c>
      <c r="D65" s="17" t="n"/>
      <c r="E65" s="19" t="n"/>
      <c r="F65" s="18" t="n"/>
      <c r="G65" s="17" t="n"/>
      <c r="H65" s="19" t="n"/>
      <c r="I65" s="20">
        <f>IF($H65="","",IF($H65&lt;TODAY(),"Przeterminowany",IF($H65&lt;=TODAY()+30,"Wkrótce","Aktualny")))</f>
        <v/>
      </c>
      <c r="J65" s="17" t="n"/>
    </row>
    <row r="66">
      <c r="A66" s="16" t="n"/>
      <c r="B66" s="17" t="n"/>
      <c r="C66" s="20">
        <f>IFERROR(INDEX('Lista sprzętu'!$D$6:$D$1000,MATCH(B66,'Lista sprzętu'!$B$6:$B$1000,0)),"")</f>
        <v/>
      </c>
      <c r="D66" s="17" t="n"/>
      <c r="E66" s="19" t="n"/>
      <c r="F66" s="18" t="n"/>
      <c r="G66" s="17" t="n"/>
      <c r="H66" s="19" t="n"/>
      <c r="I66" s="20">
        <f>IF($H66="","",IF($H66&lt;TODAY(),"Przeterminowany",IF($H66&lt;=TODAY()+30,"Wkrótce","Aktualny")))</f>
        <v/>
      </c>
      <c r="J66" s="17" t="n"/>
    </row>
    <row r="67">
      <c r="A67" s="16" t="n"/>
      <c r="B67" s="17" t="n"/>
      <c r="C67" s="20">
        <f>IFERROR(INDEX('Lista sprzętu'!$D$6:$D$1000,MATCH(B67,'Lista sprzętu'!$B$6:$B$1000,0)),"")</f>
        <v/>
      </c>
      <c r="D67" s="17" t="n"/>
      <c r="E67" s="19" t="n"/>
      <c r="F67" s="18" t="n"/>
      <c r="G67" s="17" t="n"/>
      <c r="H67" s="19" t="n"/>
      <c r="I67" s="20">
        <f>IF($H67="","",IF($H67&lt;TODAY(),"Przeterminowany",IF($H67&lt;=TODAY()+30,"Wkrótce","Aktualny")))</f>
        <v/>
      </c>
      <c r="J67" s="17" t="n"/>
    </row>
    <row r="68">
      <c r="A68" s="16" t="n"/>
      <c r="B68" s="17" t="n"/>
      <c r="C68" s="20">
        <f>IFERROR(INDEX('Lista sprzętu'!$D$6:$D$1000,MATCH(B68,'Lista sprzętu'!$B$6:$B$1000,0)),"")</f>
        <v/>
      </c>
      <c r="D68" s="17" t="n"/>
      <c r="E68" s="19" t="n"/>
      <c r="F68" s="18" t="n"/>
      <c r="G68" s="17" t="n"/>
      <c r="H68" s="19" t="n"/>
      <c r="I68" s="20">
        <f>IF($H68="","",IF($H68&lt;TODAY(),"Przeterminowany",IF($H68&lt;=TODAY()+30,"Wkrótce","Aktualny")))</f>
        <v/>
      </c>
      <c r="J68" s="17" t="n"/>
    </row>
    <row r="69">
      <c r="A69" s="16" t="n"/>
      <c r="B69" s="17" t="n"/>
      <c r="C69" s="20">
        <f>IFERROR(INDEX('Lista sprzętu'!$D$6:$D$1000,MATCH(B69,'Lista sprzętu'!$B$6:$B$1000,0)),"")</f>
        <v/>
      </c>
      <c r="D69" s="17" t="n"/>
      <c r="E69" s="19" t="n"/>
      <c r="F69" s="18" t="n"/>
      <c r="G69" s="17" t="n"/>
      <c r="H69" s="19" t="n"/>
      <c r="I69" s="20">
        <f>IF($H69="","",IF($H69&lt;TODAY(),"Przeterminowany",IF($H69&lt;=TODAY()+30,"Wkrótce","Aktualny")))</f>
        <v/>
      </c>
      <c r="J69" s="17" t="n"/>
    </row>
    <row r="70">
      <c r="A70" s="16" t="n"/>
      <c r="B70" s="17" t="n"/>
      <c r="C70" s="20">
        <f>IFERROR(INDEX('Lista sprzętu'!$D$6:$D$1000,MATCH(B70,'Lista sprzętu'!$B$6:$B$1000,0)),"")</f>
        <v/>
      </c>
      <c r="D70" s="17" t="n"/>
      <c r="E70" s="19" t="n"/>
      <c r="F70" s="18" t="n"/>
      <c r="G70" s="17" t="n"/>
      <c r="H70" s="19" t="n"/>
      <c r="I70" s="20">
        <f>IF($H70="","",IF($H70&lt;TODAY(),"Przeterminowany",IF($H70&lt;=TODAY()+30,"Wkrótce","Aktualny")))</f>
        <v/>
      </c>
      <c r="J70" s="17" t="n"/>
    </row>
    <row r="71">
      <c r="A71" s="16" t="n"/>
      <c r="B71" s="17" t="n"/>
      <c r="C71" s="20">
        <f>IFERROR(INDEX('Lista sprzętu'!$D$6:$D$1000,MATCH(B71,'Lista sprzętu'!$B$6:$B$1000,0)),"")</f>
        <v/>
      </c>
      <c r="D71" s="17" t="n"/>
      <c r="E71" s="19" t="n"/>
      <c r="F71" s="18" t="n"/>
      <c r="G71" s="17" t="n"/>
      <c r="H71" s="19" t="n"/>
      <c r="I71" s="20">
        <f>IF($H71="","",IF($H71&lt;TODAY(),"Przeterminowany",IF($H71&lt;=TODAY()+30,"Wkrótce","Aktualny")))</f>
        <v/>
      </c>
      <c r="J71" s="17" t="n"/>
    </row>
    <row r="72">
      <c r="A72" s="16" t="n"/>
      <c r="B72" s="17" t="n"/>
      <c r="C72" s="20">
        <f>IFERROR(INDEX('Lista sprzętu'!$D$6:$D$1000,MATCH(B72,'Lista sprzętu'!$B$6:$B$1000,0)),"")</f>
        <v/>
      </c>
      <c r="D72" s="17" t="n"/>
      <c r="E72" s="19" t="n"/>
      <c r="F72" s="18" t="n"/>
      <c r="G72" s="17" t="n"/>
      <c r="H72" s="19" t="n"/>
      <c r="I72" s="20">
        <f>IF($H72="","",IF($H72&lt;TODAY(),"Przeterminowany",IF($H72&lt;=TODAY()+30,"Wkrótce","Aktualny")))</f>
        <v/>
      </c>
      <c r="J72" s="17" t="n"/>
    </row>
    <row r="73">
      <c r="A73" s="16" t="n"/>
      <c r="B73" s="17" t="n"/>
      <c r="C73" s="20">
        <f>IFERROR(INDEX('Lista sprzętu'!$D$6:$D$1000,MATCH(B73,'Lista sprzętu'!$B$6:$B$1000,0)),"")</f>
        <v/>
      </c>
      <c r="D73" s="17" t="n"/>
      <c r="E73" s="19" t="n"/>
      <c r="F73" s="18" t="n"/>
      <c r="G73" s="17" t="n"/>
      <c r="H73" s="19" t="n"/>
      <c r="I73" s="20">
        <f>IF($H73="","",IF($H73&lt;TODAY(),"Przeterminowany",IF($H73&lt;=TODAY()+30,"Wkrótce","Aktualny")))</f>
        <v/>
      </c>
      <c r="J73" s="17" t="n"/>
    </row>
    <row r="74">
      <c r="A74" s="16" t="n"/>
      <c r="B74" s="17" t="n"/>
      <c r="C74" s="20">
        <f>IFERROR(INDEX('Lista sprzętu'!$D$6:$D$1000,MATCH(B74,'Lista sprzętu'!$B$6:$B$1000,0)),"")</f>
        <v/>
      </c>
      <c r="D74" s="17" t="n"/>
      <c r="E74" s="19" t="n"/>
      <c r="F74" s="18" t="n"/>
      <c r="G74" s="17" t="n"/>
      <c r="H74" s="19" t="n"/>
      <c r="I74" s="20">
        <f>IF($H74="","",IF($H74&lt;TODAY(),"Przeterminowany",IF($H74&lt;=TODAY()+30,"Wkrótce","Aktualny")))</f>
        <v/>
      </c>
      <c r="J74" s="17" t="n"/>
    </row>
    <row r="75">
      <c r="A75" s="16" t="n"/>
      <c r="B75" s="17" t="n"/>
      <c r="C75" s="20">
        <f>IFERROR(INDEX('Lista sprzętu'!$D$6:$D$1000,MATCH(B75,'Lista sprzętu'!$B$6:$B$1000,0)),"")</f>
        <v/>
      </c>
      <c r="D75" s="17" t="n"/>
      <c r="E75" s="19" t="n"/>
      <c r="F75" s="18" t="n"/>
      <c r="G75" s="17" t="n"/>
      <c r="H75" s="19" t="n"/>
      <c r="I75" s="20">
        <f>IF($H75="","",IF($H75&lt;TODAY(),"Przeterminowany",IF($H75&lt;=TODAY()+30,"Wkrótce","Aktualny")))</f>
        <v/>
      </c>
      <c r="J75" s="17" t="n"/>
    </row>
    <row r="76">
      <c r="A76" s="16" t="n"/>
      <c r="B76" s="17" t="n"/>
      <c r="C76" s="20">
        <f>IFERROR(INDEX('Lista sprzętu'!$D$6:$D$1000,MATCH(B76,'Lista sprzętu'!$B$6:$B$1000,0)),"")</f>
        <v/>
      </c>
      <c r="D76" s="17" t="n"/>
      <c r="E76" s="19" t="n"/>
      <c r="F76" s="18" t="n"/>
      <c r="G76" s="17" t="n"/>
      <c r="H76" s="19" t="n"/>
      <c r="I76" s="20">
        <f>IF($H76="","",IF($H76&lt;TODAY(),"Przeterminowany",IF($H76&lt;=TODAY()+30,"Wkrótce","Aktualny")))</f>
        <v/>
      </c>
      <c r="J76" s="17" t="n"/>
    </row>
    <row r="77">
      <c r="A77" s="16" t="n"/>
      <c r="B77" s="17" t="n"/>
      <c r="C77" s="20">
        <f>IFERROR(INDEX('Lista sprzętu'!$D$6:$D$1000,MATCH(B77,'Lista sprzętu'!$B$6:$B$1000,0)),"")</f>
        <v/>
      </c>
      <c r="D77" s="17" t="n"/>
      <c r="E77" s="19" t="n"/>
      <c r="F77" s="18" t="n"/>
      <c r="G77" s="17" t="n"/>
      <c r="H77" s="19" t="n"/>
      <c r="I77" s="20">
        <f>IF($H77="","",IF($H77&lt;TODAY(),"Przeterminowany",IF($H77&lt;=TODAY()+30,"Wkrótce","Aktualny")))</f>
        <v/>
      </c>
      <c r="J77" s="17" t="n"/>
    </row>
    <row r="78">
      <c r="A78" s="16" t="n"/>
      <c r="B78" s="17" t="n"/>
      <c r="C78" s="20">
        <f>IFERROR(INDEX('Lista sprzętu'!$D$6:$D$1000,MATCH(B78,'Lista sprzętu'!$B$6:$B$1000,0)),"")</f>
        <v/>
      </c>
      <c r="D78" s="17" t="n"/>
      <c r="E78" s="19" t="n"/>
      <c r="F78" s="18" t="n"/>
      <c r="G78" s="17" t="n"/>
      <c r="H78" s="19" t="n"/>
      <c r="I78" s="20">
        <f>IF($H78="","",IF($H78&lt;TODAY(),"Przeterminowany",IF($H78&lt;=TODAY()+30,"Wkrótce","Aktualny")))</f>
        <v/>
      </c>
      <c r="J78" s="17" t="n"/>
    </row>
    <row r="79">
      <c r="A79" s="16" t="n"/>
      <c r="B79" s="17" t="n"/>
      <c r="C79" s="20">
        <f>IFERROR(INDEX('Lista sprzętu'!$D$6:$D$1000,MATCH(B79,'Lista sprzętu'!$B$6:$B$1000,0)),"")</f>
        <v/>
      </c>
      <c r="D79" s="17" t="n"/>
      <c r="E79" s="19" t="n"/>
      <c r="F79" s="18" t="n"/>
      <c r="G79" s="17" t="n"/>
      <c r="H79" s="19" t="n"/>
      <c r="I79" s="20">
        <f>IF($H79="","",IF($H79&lt;TODAY(),"Przeterminowany",IF($H79&lt;=TODAY()+30,"Wkrótce","Aktualny")))</f>
        <v/>
      </c>
      <c r="J79" s="17" t="n"/>
    </row>
    <row r="80">
      <c r="A80" s="16" t="n"/>
      <c r="B80" s="17" t="n"/>
      <c r="C80" s="20">
        <f>IFERROR(INDEX('Lista sprzętu'!$D$6:$D$1000,MATCH(B80,'Lista sprzętu'!$B$6:$B$1000,0)),"")</f>
        <v/>
      </c>
      <c r="D80" s="17" t="n"/>
      <c r="E80" s="19" t="n"/>
      <c r="F80" s="18" t="n"/>
      <c r="G80" s="17" t="n"/>
      <c r="H80" s="19" t="n"/>
      <c r="I80" s="20">
        <f>IF($H80="","",IF($H80&lt;TODAY(),"Przeterminowany",IF($H80&lt;=TODAY()+30,"Wkrótce","Aktualny")))</f>
        <v/>
      </c>
      <c r="J80" s="17" t="n"/>
    </row>
    <row r="81">
      <c r="A81" s="16" t="n"/>
      <c r="B81" s="17" t="n"/>
      <c r="C81" s="20">
        <f>IFERROR(INDEX('Lista sprzętu'!$D$6:$D$1000,MATCH(B81,'Lista sprzętu'!$B$6:$B$1000,0)),"")</f>
        <v/>
      </c>
      <c r="D81" s="17" t="n"/>
      <c r="E81" s="19" t="n"/>
      <c r="F81" s="18" t="n"/>
      <c r="G81" s="17" t="n"/>
      <c r="H81" s="19" t="n"/>
      <c r="I81" s="20">
        <f>IF($H81="","",IF($H81&lt;TODAY(),"Przeterminowany",IF($H81&lt;=TODAY()+30,"Wkrótce","Aktualny")))</f>
        <v/>
      </c>
      <c r="J81" s="17" t="n"/>
    </row>
    <row r="82">
      <c r="A82" s="16" t="n"/>
      <c r="B82" s="17" t="n"/>
      <c r="C82" s="20">
        <f>IFERROR(INDEX('Lista sprzętu'!$D$6:$D$1000,MATCH(B82,'Lista sprzętu'!$B$6:$B$1000,0)),"")</f>
        <v/>
      </c>
      <c r="D82" s="17" t="n"/>
      <c r="E82" s="19" t="n"/>
      <c r="F82" s="18" t="n"/>
      <c r="G82" s="17" t="n"/>
      <c r="H82" s="19" t="n"/>
      <c r="I82" s="20">
        <f>IF($H82="","",IF($H82&lt;TODAY(),"Przeterminowany",IF($H82&lt;=TODAY()+30,"Wkrótce","Aktualny")))</f>
        <v/>
      </c>
      <c r="J82" s="17" t="n"/>
    </row>
    <row r="83">
      <c r="A83" s="16" t="n"/>
      <c r="B83" s="17" t="n"/>
      <c r="C83" s="20">
        <f>IFERROR(INDEX('Lista sprzętu'!$D$6:$D$1000,MATCH(B83,'Lista sprzętu'!$B$6:$B$1000,0)),"")</f>
        <v/>
      </c>
      <c r="D83" s="17" t="n"/>
      <c r="E83" s="19" t="n"/>
      <c r="F83" s="18" t="n"/>
      <c r="G83" s="17" t="n"/>
      <c r="H83" s="19" t="n"/>
      <c r="I83" s="20">
        <f>IF($H83="","",IF($H83&lt;TODAY(),"Przeterminowany",IF($H83&lt;=TODAY()+30,"Wkrótce","Aktualny")))</f>
        <v/>
      </c>
      <c r="J83" s="17" t="n"/>
    </row>
    <row r="84">
      <c r="A84" s="16" t="n"/>
      <c r="B84" s="17" t="n"/>
      <c r="C84" s="20">
        <f>IFERROR(INDEX('Lista sprzętu'!$D$6:$D$1000,MATCH(B84,'Lista sprzętu'!$B$6:$B$1000,0)),"")</f>
        <v/>
      </c>
      <c r="D84" s="17" t="n"/>
      <c r="E84" s="19" t="n"/>
      <c r="F84" s="18" t="n"/>
      <c r="G84" s="17" t="n"/>
      <c r="H84" s="19" t="n"/>
      <c r="I84" s="20">
        <f>IF($H84="","",IF($H84&lt;TODAY(),"Przeterminowany",IF($H84&lt;=TODAY()+30,"Wkrótce","Aktualny")))</f>
        <v/>
      </c>
      <c r="J84" s="17" t="n"/>
    </row>
    <row r="85">
      <c r="A85" s="16" t="n"/>
      <c r="B85" s="17" t="n"/>
      <c r="C85" s="20">
        <f>IFERROR(INDEX('Lista sprzętu'!$D$6:$D$1000,MATCH(B85,'Lista sprzętu'!$B$6:$B$1000,0)),"")</f>
        <v/>
      </c>
      <c r="D85" s="17" t="n"/>
      <c r="E85" s="19" t="n"/>
      <c r="F85" s="18" t="n"/>
      <c r="G85" s="17" t="n"/>
      <c r="H85" s="19" t="n"/>
      <c r="I85" s="20">
        <f>IF($H85="","",IF($H85&lt;TODAY(),"Przeterminowany",IF($H85&lt;=TODAY()+30,"Wkrótce","Aktualny")))</f>
        <v/>
      </c>
      <c r="J85" s="17" t="n"/>
    </row>
    <row r="86">
      <c r="A86" s="16" t="n"/>
      <c r="B86" s="17" t="n"/>
      <c r="C86" s="20">
        <f>IFERROR(INDEX('Lista sprzętu'!$D$6:$D$1000,MATCH(B86,'Lista sprzętu'!$B$6:$B$1000,0)),"")</f>
        <v/>
      </c>
      <c r="D86" s="17" t="n"/>
      <c r="E86" s="19" t="n"/>
      <c r="F86" s="18" t="n"/>
      <c r="G86" s="17" t="n"/>
      <c r="H86" s="19" t="n"/>
      <c r="I86" s="20">
        <f>IF($H86="","",IF($H86&lt;TODAY(),"Przeterminowany",IF($H86&lt;=TODAY()+30,"Wkrótce","Aktualny")))</f>
        <v/>
      </c>
      <c r="J86" s="17" t="n"/>
    </row>
    <row r="87">
      <c r="A87" s="16" t="n"/>
      <c r="B87" s="17" t="n"/>
      <c r="C87" s="20">
        <f>IFERROR(INDEX('Lista sprzętu'!$D$6:$D$1000,MATCH(B87,'Lista sprzętu'!$B$6:$B$1000,0)),"")</f>
        <v/>
      </c>
      <c r="D87" s="17" t="n"/>
      <c r="E87" s="19" t="n"/>
      <c r="F87" s="18" t="n"/>
      <c r="G87" s="17" t="n"/>
      <c r="H87" s="19" t="n"/>
      <c r="I87" s="20">
        <f>IF($H87="","",IF($H87&lt;TODAY(),"Przeterminowany",IF($H87&lt;=TODAY()+30,"Wkrótce","Aktualny")))</f>
        <v/>
      </c>
      <c r="J87" s="17" t="n"/>
    </row>
    <row r="88">
      <c r="A88" s="16" t="n"/>
      <c r="B88" s="17" t="n"/>
      <c r="C88" s="20">
        <f>IFERROR(INDEX('Lista sprzętu'!$D$6:$D$1000,MATCH(B88,'Lista sprzętu'!$B$6:$B$1000,0)),"")</f>
        <v/>
      </c>
      <c r="D88" s="17" t="n"/>
      <c r="E88" s="19" t="n"/>
      <c r="F88" s="18" t="n"/>
      <c r="G88" s="17" t="n"/>
      <c r="H88" s="19" t="n"/>
      <c r="I88" s="20">
        <f>IF($H88="","",IF($H88&lt;TODAY(),"Przeterminowany",IF($H88&lt;=TODAY()+30,"Wkrótce","Aktualny")))</f>
        <v/>
      </c>
      <c r="J88" s="17" t="n"/>
    </row>
    <row r="90">
      <c r="A90" s="10" t="inlineStr">
        <is>
          <t>Szablon Toolero — system do ewidencji sprzętu i wypożyczeń. Gdy Excel przestanie wystarczać: toolero.pl</t>
        </is>
      </c>
    </row>
  </sheetData>
  <mergeCells count="1">
    <mergeCell ref="A90:J90"/>
  </mergeCells>
  <conditionalFormatting sqref="I6:I88">
    <cfRule type="cellIs" priority="1" operator="equal" dxfId="0">
      <formula>"Aktualny"</formula>
    </cfRule>
    <cfRule type="cellIs" priority="2" operator="equal" dxfId="1">
      <formula>"Wkrótce"</formula>
    </cfRule>
    <cfRule type="cellIs" priority="3" operator="equal" dxfId="3">
      <formula>"Przeterminowany"</formula>
    </cfRule>
  </conditionalFormatting>
  <dataValidations count="2">
    <dataValidation sqref="B6:B88" showDropDown="0" showInputMessage="0" showErrorMessage="0" allowBlank="1" errorTitle="Nieprawidłowa wartość" error="Wybierz wartość z listy (edytuj listy w arkuszu „Słowniki”)." type="list">
      <formula1>'Lista sprzętu'!$B$6:$B$1000</formula1>
    </dataValidation>
    <dataValidation sqref="D6:D88" showDropDown="0" showInputMessage="0" showErrorMessage="0" allowBlank="1" errorTitle="Nieprawidłowa wartość" error="Wybierz wartość z listy (edytuj listy w arkuszu „Słowniki”)." type="list">
      <formula1>'Słowniki'!$I$6:$I$45</formula1>
    </dataValidation>
  </dataValidations>
  <pageMargins left="0.75" right="0.75" top="1" bottom="1" header="0.5" footer="0.5"/>
  <pageSetup orientation="landscape" fitToHeight="0" fitToWidth="1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tabColor rgb="00CB2D00"/>
    <outlinePr summaryBelow="1" summaryRight="1"/>
    <pageSetUpPr fitToPage="1"/>
  </sheetPr>
  <dimension ref="A1:I4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4" customWidth="1" min="1" max="1"/>
    <col width="3" customWidth="1" min="2" max="2"/>
    <col width="24" customWidth="1" min="3" max="3"/>
    <col width="3" customWidth="1" min="4" max="4"/>
    <col width="24" customWidth="1" min="5" max="5"/>
    <col width="3" customWidth="1" min="6" max="6"/>
    <col width="24" customWidth="1" min="7" max="7"/>
    <col width="3" customWidth="1" min="8" max="8"/>
    <col width="24" customWidth="1" min="9" max="9"/>
    <col width="3" customWidth="1" min="10" max="10"/>
  </cols>
  <sheetData>
    <row r="1" ht="30" customHeight="1">
      <c r="D1" s="1" t="inlineStr">
        <is>
          <t>Słowniki</t>
        </is>
      </c>
    </row>
    <row r="2" ht="16" customHeight="1">
      <c r="D2" s="2" t="inlineStr">
        <is>
          <t>Dopisz własne wartości — pojawią się w listach rozwijanych.</t>
        </is>
      </c>
    </row>
    <row r="3" ht="6" customHeight="1">
      <c r="A3" s="3" t="n"/>
      <c r="B3" s="3" t="n"/>
      <c r="C3" s="3" t="n"/>
      <c r="D3" s="3" t="n"/>
      <c r="E3" s="3" t="n"/>
      <c r="F3" s="3" t="n"/>
      <c r="G3" s="3" t="n"/>
      <c r="H3" s="3" t="n"/>
      <c r="I3" s="3" t="n"/>
    </row>
    <row r="5">
      <c r="A5" s="11" t="inlineStr">
        <is>
          <t>Kategorie</t>
        </is>
      </c>
      <c r="C5" s="11" t="inlineStr">
        <is>
          <t>Lokalizacje</t>
        </is>
      </c>
      <c r="E5" s="11" t="inlineStr">
        <is>
          <t>Osoby / pracownicy</t>
        </is>
      </c>
      <c r="G5" s="11" t="inlineStr">
        <is>
          <t>Statusy sprzętu</t>
        </is>
      </c>
      <c r="I5" s="11" t="inlineStr">
        <is>
          <t>Rodzaje serwisu</t>
        </is>
      </c>
    </row>
    <row r="6">
      <c r="A6" s="17" t="inlineStr">
        <is>
          <t>Elektronarzędzia</t>
        </is>
      </c>
      <c r="C6" s="17" t="inlineStr">
        <is>
          <t>Magazyn główny</t>
        </is>
      </c>
      <c r="E6" s="17" t="inlineStr">
        <is>
          <t>Jan Nowak</t>
        </is>
      </c>
      <c r="G6" s="17" t="inlineStr">
        <is>
          <t>Dostępny</t>
        </is>
      </c>
      <c r="I6" s="17" t="inlineStr">
        <is>
          <t>Przegląd okresowy</t>
        </is>
      </c>
    </row>
    <row r="7">
      <c r="A7" s="17" t="inlineStr">
        <is>
          <t>Maszyny budowlane</t>
        </is>
      </c>
      <c r="C7" s="17" t="inlineStr">
        <is>
          <t>Magazyn zapasowy</t>
        </is>
      </c>
      <c r="E7" s="17" t="inlineStr">
        <is>
          <t>Adam Wiśniewski</t>
        </is>
      </c>
      <c r="G7" s="17" t="inlineStr">
        <is>
          <t>Wypożyczony</t>
        </is>
      </c>
      <c r="I7" s="17" t="inlineStr">
        <is>
          <t>Naprawa</t>
        </is>
      </c>
    </row>
    <row r="8">
      <c r="A8" s="17" t="inlineStr">
        <is>
          <t>Sprzęt pomiarowy</t>
        </is>
      </c>
      <c r="C8" s="17" t="inlineStr">
        <is>
          <t>Serwis</t>
        </is>
      </c>
      <c r="E8" s="17" t="inlineStr">
        <is>
          <t>Ekipa 2 — Kowalski</t>
        </is>
      </c>
      <c r="G8" s="17" t="inlineStr">
        <is>
          <t>W serwisie</t>
        </is>
      </c>
      <c r="I8" s="17" t="inlineStr">
        <is>
          <t>Kalibracja</t>
        </is>
      </c>
    </row>
    <row r="9">
      <c r="A9" s="17" t="inlineStr">
        <is>
          <t>Rusztowania</t>
        </is>
      </c>
      <c r="C9" s="17" t="inlineStr">
        <is>
          <t>Wypożyczony</t>
        </is>
      </c>
      <c r="E9" s="17" t="n"/>
      <c r="G9" s="17" t="inlineStr">
        <is>
          <t>Wycofany</t>
        </is>
      </c>
      <c r="I9" s="17" t="inlineStr">
        <is>
          <t>Legalizacja UDT</t>
        </is>
      </c>
    </row>
    <row r="10">
      <c r="A10" s="17" t="inlineStr">
        <is>
          <t>Pojazdy i przyczepy</t>
        </is>
      </c>
      <c r="C10" s="17" t="n"/>
      <c r="E10" s="17" t="n"/>
      <c r="G10" s="17" t="n"/>
      <c r="I10" s="17" t="inlineStr">
        <is>
          <t>Wymiana części</t>
        </is>
      </c>
    </row>
    <row r="11">
      <c r="A11" s="17" t="inlineStr">
        <is>
          <t>Agregaty i pompy</t>
        </is>
      </c>
      <c r="C11" s="17" t="n"/>
      <c r="E11" s="17" t="n"/>
      <c r="G11" s="17" t="n"/>
      <c r="I11" s="17" t="inlineStr">
        <is>
          <t>Inne</t>
        </is>
      </c>
    </row>
    <row r="12">
      <c r="A12" s="17" t="inlineStr">
        <is>
          <t>Sprzęt IT</t>
        </is>
      </c>
      <c r="C12" s="17" t="n"/>
      <c r="E12" s="17" t="n"/>
      <c r="G12" s="17" t="n"/>
      <c r="I12" s="17" t="n"/>
    </row>
    <row r="13">
      <c r="A13" s="17" t="inlineStr">
        <is>
          <t>Wyposażenie BHP</t>
        </is>
      </c>
      <c r="C13" s="17" t="n"/>
      <c r="E13" s="17" t="n"/>
      <c r="G13" s="17" t="n"/>
      <c r="I13" s="17" t="n"/>
    </row>
    <row r="14">
      <c r="A14" s="17" t="inlineStr">
        <is>
          <t>Inne</t>
        </is>
      </c>
      <c r="C14" s="17" t="n"/>
      <c r="E14" s="17" t="n"/>
      <c r="G14" s="17" t="n"/>
      <c r="I14" s="17" t="n"/>
    </row>
    <row r="15">
      <c r="A15" s="17" t="n"/>
      <c r="C15" s="17" t="n"/>
      <c r="E15" s="17" t="n"/>
      <c r="G15" s="17" t="n"/>
      <c r="I15" s="17" t="n"/>
    </row>
    <row r="16">
      <c r="A16" s="17" t="n"/>
      <c r="C16" s="17" t="n"/>
      <c r="E16" s="17" t="n"/>
      <c r="G16" s="17" t="n"/>
      <c r="I16" s="17" t="n"/>
    </row>
    <row r="17">
      <c r="A17" s="17" t="n"/>
      <c r="C17" s="17" t="n"/>
      <c r="E17" s="17" t="n"/>
      <c r="G17" s="17" t="n"/>
      <c r="I17" s="17" t="n"/>
    </row>
    <row r="18">
      <c r="A18" s="17" t="n"/>
      <c r="C18" s="17" t="n"/>
      <c r="E18" s="17" t="n"/>
      <c r="G18" s="17" t="n"/>
      <c r="I18" s="17" t="n"/>
    </row>
    <row r="19">
      <c r="A19" s="17" t="n"/>
      <c r="C19" s="17" t="n"/>
      <c r="E19" s="17" t="n"/>
      <c r="G19" s="17" t="n"/>
      <c r="I19" s="17" t="n"/>
    </row>
    <row r="20">
      <c r="A20" s="17" t="n"/>
      <c r="C20" s="17" t="n"/>
      <c r="E20" s="17" t="n"/>
      <c r="G20" s="17" t="n"/>
      <c r="I20" s="17" t="n"/>
    </row>
    <row r="21">
      <c r="A21" s="17" t="n"/>
      <c r="C21" s="17" t="n"/>
      <c r="E21" s="17" t="n"/>
      <c r="G21" s="17" t="n"/>
      <c r="I21" s="17" t="n"/>
    </row>
    <row r="22">
      <c r="A22" s="17" t="n"/>
      <c r="C22" s="17" t="n"/>
      <c r="E22" s="17" t="n"/>
      <c r="G22" s="17" t="n"/>
      <c r="I22" s="17" t="n"/>
    </row>
    <row r="23">
      <c r="A23" s="17" t="n"/>
      <c r="C23" s="17" t="n"/>
      <c r="E23" s="17" t="n"/>
      <c r="G23" s="17" t="n"/>
      <c r="I23" s="17" t="n"/>
    </row>
    <row r="24">
      <c r="A24" s="17" t="n"/>
      <c r="C24" s="17" t="n"/>
      <c r="E24" s="17" t="n"/>
      <c r="G24" s="17" t="n"/>
      <c r="I24" s="17" t="n"/>
    </row>
    <row r="25">
      <c r="A25" s="17" t="n"/>
      <c r="C25" s="17" t="n"/>
      <c r="E25" s="17" t="n"/>
      <c r="G25" s="17" t="n"/>
      <c r="I25" s="17" t="n"/>
    </row>
    <row r="26">
      <c r="A26" s="17" t="n"/>
      <c r="C26" s="17" t="n"/>
      <c r="E26" s="17" t="n"/>
      <c r="G26" s="17" t="n"/>
      <c r="I26" s="17" t="n"/>
    </row>
    <row r="27">
      <c r="A27" s="17" t="n"/>
      <c r="C27" s="17" t="n"/>
      <c r="E27" s="17" t="n"/>
      <c r="G27" s="17" t="n"/>
      <c r="I27" s="17" t="n"/>
    </row>
    <row r="28">
      <c r="A28" s="17" t="n"/>
      <c r="C28" s="17" t="n"/>
      <c r="E28" s="17" t="n"/>
      <c r="G28" s="17" t="n"/>
      <c r="I28" s="17" t="n"/>
    </row>
    <row r="29">
      <c r="A29" s="17" t="n"/>
      <c r="C29" s="17" t="n"/>
      <c r="E29" s="17" t="n"/>
      <c r="G29" s="17" t="n"/>
      <c r="I29" s="17" t="n"/>
    </row>
    <row r="30">
      <c r="A30" s="17" t="n"/>
      <c r="C30" s="17" t="n"/>
      <c r="E30" s="17" t="n"/>
      <c r="G30" s="17" t="n"/>
      <c r="I30" s="17" t="n"/>
    </row>
    <row r="31">
      <c r="A31" s="17" t="n"/>
      <c r="C31" s="17" t="n"/>
      <c r="E31" s="17" t="n"/>
      <c r="G31" s="17" t="n"/>
      <c r="I31" s="17" t="n"/>
    </row>
    <row r="32">
      <c r="A32" s="17" t="n"/>
      <c r="C32" s="17" t="n"/>
      <c r="E32" s="17" t="n"/>
      <c r="G32" s="17" t="n"/>
      <c r="I32" s="17" t="n"/>
    </row>
    <row r="33">
      <c r="A33" s="17" t="n"/>
      <c r="C33" s="17" t="n"/>
      <c r="E33" s="17" t="n"/>
      <c r="G33" s="17" t="n"/>
      <c r="I33" s="17" t="n"/>
    </row>
    <row r="34">
      <c r="A34" s="17" t="n"/>
      <c r="C34" s="17" t="n"/>
      <c r="E34" s="17" t="n"/>
      <c r="G34" s="17" t="n"/>
      <c r="I34" s="17" t="n"/>
    </row>
    <row r="35">
      <c r="A35" s="17" t="n"/>
      <c r="C35" s="17" t="n"/>
      <c r="E35" s="17" t="n"/>
      <c r="G35" s="17" t="n"/>
      <c r="I35" s="17" t="n"/>
    </row>
    <row r="36">
      <c r="A36" s="17" t="n"/>
      <c r="C36" s="17" t="n"/>
      <c r="E36" s="17" t="n"/>
      <c r="G36" s="17" t="n"/>
      <c r="I36" s="17" t="n"/>
    </row>
    <row r="37">
      <c r="A37" s="17" t="n"/>
      <c r="C37" s="17" t="n"/>
      <c r="E37" s="17" t="n"/>
      <c r="G37" s="17" t="n"/>
      <c r="I37" s="17" t="n"/>
    </row>
    <row r="38">
      <c r="A38" s="17" t="n"/>
      <c r="C38" s="17" t="n"/>
      <c r="E38" s="17" t="n"/>
      <c r="G38" s="17" t="n"/>
      <c r="I38" s="17" t="n"/>
    </row>
    <row r="39">
      <c r="A39" s="17" t="n"/>
      <c r="C39" s="17" t="n"/>
      <c r="E39" s="17" t="n"/>
      <c r="G39" s="17" t="n"/>
      <c r="I39" s="17" t="n"/>
    </row>
    <row r="40">
      <c r="A40" s="17" t="n"/>
      <c r="C40" s="17" t="n"/>
      <c r="E40" s="17" t="n"/>
      <c r="G40" s="17" t="n"/>
      <c r="I40" s="17" t="n"/>
    </row>
    <row r="41">
      <c r="A41" s="17" t="n"/>
      <c r="C41" s="17" t="n"/>
      <c r="E41" s="17" t="n"/>
      <c r="G41" s="17" t="n"/>
      <c r="I41" s="17" t="n"/>
    </row>
    <row r="42">
      <c r="A42" s="17" t="n"/>
      <c r="C42" s="17" t="n"/>
      <c r="E42" s="17" t="n"/>
      <c r="G42" s="17" t="n"/>
      <c r="I42" s="17" t="n"/>
    </row>
    <row r="43">
      <c r="A43" s="17" t="n"/>
      <c r="C43" s="17" t="n"/>
      <c r="E43" s="17" t="n"/>
      <c r="G43" s="17" t="n"/>
      <c r="I43" s="17" t="n"/>
    </row>
    <row r="44">
      <c r="A44" s="17" t="n"/>
      <c r="C44" s="17" t="n"/>
      <c r="E44" s="17" t="n"/>
      <c r="G44" s="17" t="n"/>
      <c r="I44" s="17" t="n"/>
    </row>
    <row r="45">
      <c r="A45" s="17" t="n"/>
      <c r="C45" s="17" t="n"/>
      <c r="E45" s="17" t="n"/>
      <c r="G45" s="17" t="n"/>
      <c r="I45" s="17" t="n"/>
    </row>
  </sheetData>
  <pageMargins left="0.75" right="0.75" top="1" bottom="1" header="0.5" footer="0.5"/>
  <pageSetup orientation="landscape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Toolero</dc:creator>
  <dc:title>Ewidencja sprzętu w firmie — szablon</dc:title>
  <dcterms:created xsi:type="dcterms:W3CDTF">2026-07-01T13:30:51Z</dcterms:created>
  <dcterms:modified xsi:type="dcterms:W3CDTF">2026-07-01T13:30:51Z</dcterms:modified>
  <cp:keywords>ewidencja sprzętu, wypożyczenia, serwis, szablon Excel</cp:keywords>
</cp:coreProperties>
</file>